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SEHS\Proveedores\ACES\Liquidaciones ACES 2022\Fac ACES 4988\"/>
    </mc:Choice>
  </mc:AlternateContent>
  <xr:revisionPtr revIDLastSave="0" documentId="13_ncr:1_{7772CD10-3B00-4635-B2A3-1D98F3E7B896}" xr6:coauthVersionLast="47" xr6:coauthVersionMax="47" xr10:uidLastSave="{00000000-0000-0000-0000-000000000000}"/>
  <bookViews>
    <workbookView xWindow="-108" yWindow="-108" windowWidth="23256" windowHeight="13176" xr2:uid="{D008BF7B-B3A7-4118-888C-23E5EF29C590}"/>
  </bookViews>
  <sheets>
    <sheet name="4988" sheetId="1" r:id="rId1"/>
    <sheet name="Distribucion" sheetId="2" r:id="rId2"/>
  </sheets>
  <definedNames>
    <definedName name="_xlnm._FilterDatabase" localSheetId="0" hidden="1">'4988'!$A$7:$AN$9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" l="1"/>
  <c r="O3" i="2"/>
  <c r="E42" i="1"/>
  <c r="M39" i="1"/>
  <c r="J37" i="1"/>
  <c r="D37" i="1" s="1"/>
  <c r="C37" i="1" s="1"/>
  <c r="I37" i="1"/>
  <c r="H37" i="1"/>
  <c r="J36" i="1"/>
  <c r="D36" i="1" s="1"/>
  <c r="C36" i="1" s="1"/>
  <c r="I36" i="1"/>
  <c r="H36" i="1"/>
  <c r="J35" i="1"/>
  <c r="D35" i="1" s="1"/>
  <c r="C35" i="1" s="1"/>
  <c r="I35" i="1"/>
  <c r="H35" i="1"/>
  <c r="J34" i="1"/>
  <c r="D34" i="1" s="1"/>
  <c r="C34" i="1" s="1"/>
  <c r="I34" i="1"/>
  <c r="H34" i="1"/>
  <c r="J33" i="1"/>
  <c r="I33" i="1"/>
  <c r="H33" i="1"/>
  <c r="D33" i="1"/>
  <c r="C33" i="1" s="1"/>
  <c r="J32" i="1"/>
  <c r="D31" i="1" s="1"/>
  <c r="I32" i="1"/>
  <c r="H32" i="1"/>
  <c r="J31" i="1"/>
  <c r="D32" i="1" s="1"/>
  <c r="C32" i="1" s="1"/>
  <c r="I31" i="1"/>
  <c r="I39" i="1" s="1"/>
  <c r="H31" i="1"/>
  <c r="H39" i="1" s="1"/>
  <c r="I25" i="1"/>
  <c r="K11" i="1" s="1"/>
  <c r="D23" i="1"/>
  <c r="D24" i="1" s="1"/>
  <c r="D18" i="1"/>
  <c r="D17" i="1"/>
  <c r="H12" i="1" s="1"/>
  <c r="F13" i="1"/>
  <c r="F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D11" i="1"/>
  <c r="G9" i="1"/>
  <c r="F9" i="1"/>
  <c r="AD8" i="1"/>
  <c r="G8" i="1"/>
  <c r="F8" i="1"/>
  <c r="F11" i="1" l="1"/>
  <c r="F14" i="1" s="1"/>
  <c r="H8" i="1"/>
  <c r="E43" i="1"/>
  <c r="D19" i="1"/>
  <c r="J11" i="1" s="1"/>
  <c r="H9" i="1"/>
  <c r="H13" i="1"/>
  <c r="D47" i="1"/>
  <c r="C31" i="1"/>
  <c r="C47" i="1" s="1"/>
  <c r="E44" i="1"/>
  <c r="AD11" i="1"/>
  <c r="J39" i="1"/>
  <c r="C27" i="1" l="1"/>
  <c r="H11" i="1"/>
  <c r="C28" i="1" l="1"/>
  <c r="D27" i="1" s="1"/>
  <c r="E27" i="1" s="1"/>
  <c r="H14" i="1"/>
  <c r="E40" i="1" s="1"/>
  <c r="E47" i="1" s="1"/>
  <c r="I8" i="1"/>
  <c r="I9" i="1"/>
  <c r="K9" i="1" l="1"/>
  <c r="J9" i="1"/>
  <c r="I11" i="1"/>
  <c r="K8" i="1"/>
  <c r="J8" i="1"/>
  <c r="N9" i="1" l="1"/>
  <c r="O9" i="1" s="1"/>
  <c r="N8" i="1"/>
  <c r="N11" i="1" l="1"/>
  <c r="AE8" i="1"/>
  <c r="AE11" i="1" s="1"/>
  <c r="O8" i="1"/>
</calcChain>
</file>

<file path=xl/sharedStrings.xml><?xml version="1.0" encoding="utf-8"?>
<sst xmlns="http://schemas.openxmlformats.org/spreadsheetml/2006/main" count="143" uniqueCount="88">
  <si>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</si>
  <si>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</si>
  <si>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</si>
  <si>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</si>
  <si>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</si>
  <si>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</si>
  <si>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</si>
  <si>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</si>
  <si>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</si>
  <si>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</si>
  <si>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</si>
  <si>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</si>
  <si>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</si>
  <si>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</si>
  <si>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</si>
  <si>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</si>
  <si>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TIPO CAMBIO SUNAT</t>
  </si>
  <si>
    <t>TOTAL PEN</t>
  </si>
  <si>
    <t>PROPORCION Q</t>
  </si>
  <si>
    <t>GAS. IMPORT. + LIQ. ADUANAS</t>
  </si>
  <si>
    <t>FLETE</t>
  </si>
  <si>
    <t>CODIGO SEHS</t>
  </si>
  <si>
    <t>PRECIO DE VENTA</t>
  </si>
  <si>
    <t>COSTO</t>
  </si>
  <si>
    <t>COSTO UNITARIO</t>
  </si>
  <si>
    <t>Q</t>
  </si>
  <si>
    <t>STOCK UNIDADES</t>
  </si>
  <si>
    <t>DIFERENCIA</t>
  </si>
  <si>
    <t>LECTURA INFANTIL</t>
  </si>
  <si>
    <t>SEGURO</t>
  </si>
  <si>
    <t>T/C 06/05/2022</t>
  </si>
  <si>
    <t>TOTAL</t>
  </si>
  <si>
    <t>GASTOS DE IMPORTACION</t>
  </si>
  <si>
    <t>TOTAL USD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</si>
  <si>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</si>
  <si>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</si>
  <si>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</si>
  <si>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</si>
  <si>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</si>
  <si>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</si>
  <si>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</si>
  <si>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</si>
  <si>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</si>
  <si>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</si>
  <si>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</si>
  <si>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</si>
  <si>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</si>
  <si>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</si>
  <si>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</si>
  <si>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</si>
  <si>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</si>
  <si>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</si>
  <si>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</si>
  <si>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</si>
  <si>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</si>
  <si>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</si>
  <si>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</si>
  <si>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</si>
  <si>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</si>
  <si>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</si>
  <si>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</si>
  <si>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</si>
  <si>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</si>
  <si>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</si>
  <si>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</si>
  <si>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</si>
  <si>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</si>
  <si>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</si>
  <si>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AVENTURAS EN LA JUNGLA</t>
  </si>
  <si>
    <t>SECRETOS DEL MAR</t>
  </si>
  <si>
    <t>LIQUIDACION N° 2022-0000135</t>
  </si>
  <si>
    <t>MATERIAL</t>
  </si>
  <si>
    <t>STOCK</t>
  </si>
  <si>
    <t>AREQ.</t>
  </si>
  <si>
    <t>MIRAF.</t>
  </si>
  <si>
    <t>CUSCO</t>
  </si>
  <si>
    <t>PUNO</t>
  </si>
  <si>
    <t>JULIACA</t>
  </si>
  <si>
    <t>PUCALL</t>
  </si>
  <si>
    <t>TACNA</t>
  </si>
  <si>
    <t>HYO</t>
  </si>
  <si>
    <t>VES</t>
  </si>
  <si>
    <t>IQUITOS</t>
  </si>
  <si>
    <t>SEHS CENTRAL</t>
  </si>
  <si>
    <t xml:space="preserve">AVENTURAS EN LA JUNGLA </t>
  </si>
  <si>
    <t>0009-00004988</t>
  </si>
  <si>
    <t xml:space="preserve">LIQUIDACIÓN DE LA FACTURA 4988 DE ACES </t>
  </si>
  <si>
    <t>T/C 27/04/2022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</si>
</sst>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0000"/>
    <numFmt numFmtId="165" formatCode="000\9\-0000"/>
    <numFmt numFmtId="166" formatCode="dd\-mm\-yyyy"/>
    <numFmt numFmtId="167" formatCode="dd/mm/yyyy"/>
    <numFmt numFmtId="168" formatCode="#,##0.00_ ;\-#,##0.00\ "/>
    <numFmt numFmtId="169" formatCode="0.000"/>
    <numFmt numFmtId="170" formatCode="_-&quot;S/.&quot;* #,##0.00_-;\-&quot;S/.&quot;* #,##0.00_-;_-&quot;S/.&quot;* &quot;-&quot;??_-;_-@"/>
    <numFmt numFmtId="171" formatCode="_-[$$-540A]* #,##0.00_ ;_-[$$-540A]* \-#,##0.00\ ;_-[$$-540A]* &quot;-&quot;??_ ;_-@_ "/>
    <numFmt numFmtId="172" formatCode="0.00000"/>
    <numFmt numFmtId="173" formatCode="_ * #,##0.00_ ;_ * \-#,##0.00_ ;_ * &quot;-&quot;??_ ;_ @_ "/>
    <numFmt numFmtId="174" formatCode="[$$-540A]#,##0.00"/>
    <numFmt numFmtId="175" formatCode="0.0000"/>
  </numFmts>
  <fonts count="19" x14ac:knownFonts="1">
    <font>
      <sz val="11"/>
      <color theme="1"/>
      <name val="Calibri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b/>
      <sz val="10"/>
      <color rgb="FF003366"/>
      <name val="Arial Nova"/>
      <family val="2"/>
    </font>
    <font>
      <sz val="10"/>
      <color rgb="FF000000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b/>
      <sz val="10"/>
      <color rgb="FFFFFF0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  <font>
      <sz val="10"/>
      <color rgb="FF0000FF"/>
      <name val="Arial Nova"/>
      <family val="2"/>
    </font>
    <font>
      <sz val="10"/>
      <color rgb="FFFFFF00"/>
      <name val="Arial Nova"/>
      <family val="2"/>
    </font>
    <font>
      <b/>
      <sz val="10"/>
      <color rgb="FF000000"/>
      <name val="Arial Nova"/>
      <family val="2"/>
    </font>
    <font>
      <sz val="10"/>
      <color rgb="FFD8D8D8"/>
      <name val="Arial Nova"/>
      <family val="2"/>
    </font>
    <font>
      <b/>
      <sz val="10"/>
      <color rgb="FFD8D8D8"/>
      <name val="Arial Nova"/>
      <family val="2"/>
    </font>
    <font>
      <i/>
      <sz val="10"/>
      <color theme="1"/>
      <name val="Arial Nova"/>
      <family val="2"/>
    </font>
    <font>
      <i/>
      <sz val="10"/>
      <color rgb="FF7F7F7F"/>
      <name val="Arial Nova"/>
      <family val="2"/>
    </font>
    <font>
      <sz val="9"/>
      <color rgb="FF1A375C"/>
      <name val="Arial Nova"/>
      <family val="2"/>
    </font>
    <font>
      <b/>
      <sz val="9"/>
      <color rgb="FF1A375C"/>
      <name val="Arial Nova"/>
      <family val="2"/>
    </font>
  </fonts>
  <fills count="18">
    <fill>
      <patternFill patternType="none"/>
    </fill>
    <fill>
      <patternFill patternType="gray125"/>
    </fill>
    <fill>
      <patternFill patternType="solid">
        <fgColor rgb="FF264F92"/>
        <bgColor rgb="FF264F92"/>
      </patternFill>
    </fill>
    <fill>
      <patternFill patternType="solid">
        <fgColor rgb="FF0D7D0D"/>
        <bgColor rgb="FF0D7D0D"/>
      </patternFill>
    </fill>
    <fill>
      <patternFill patternType="solid">
        <fgColor rgb="FF595959"/>
        <bgColor rgb="FF595959"/>
      </patternFill>
    </fill>
    <fill>
      <patternFill patternType="solid">
        <fgColor rgb="FF2E75B5"/>
        <bgColor rgb="FF2E75B5"/>
      </patternFill>
    </fill>
    <fill>
      <patternFill patternType="solid">
        <fgColor rgb="FFB86E00"/>
        <bgColor rgb="FFB86E00"/>
      </patternFill>
    </fill>
    <fill>
      <patternFill patternType="solid">
        <fgColor rgb="FFBF9000"/>
        <bgColor rgb="FFBF9000"/>
      </patternFill>
    </fill>
    <fill>
      <patternFill patternType="solid">
        <fgColor rgb="FF990033"/>
        <bgColor rgb="FF990033"/>
      </patternFill>
    </fill>
    <fill>
      <patternFill patternType="solid">
        <fgColor rgb="FF990000"/>
        <bgColor rgb="FF99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E8DE56"/>
        <bgColor rgb="FFE8DE56"/>
      </patternFill>
    </fill>
    <fill>
      <patternFill patternType="solid">
        <fgColor rgb="FFD8D8D8"/>
        <bgColor rgb="FFD8D8D8"/>
      </patternFill>
    </fill>
    <fill>
      <patternFill patternType="solid">
        <fgColor rgb="FFC00000"/>
        <bgColor rgb="FFC0000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3F3F3F"/>
      </left>
      <right style="hair">
        <color rgb="FF3F3F3F"/>
      </right>
      <top/>
      <bottom style="hair">
        <color rgb="FF3F3F3F"/>
      </bottom>
      <diagonal/>
    </border>
    <border>
      <left style="hair">
        <color rgb="FF3F3F3F"/>
      </left>
      <right style="hair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165" fontId="4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7" fontId="4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164" fontId="5" fillId="9" borderId="3" xfId="0" applyNumberFormat="1" applyFont="1" applyFill="1" applyBorder="1" applyAlignment="1">
      <alignment horizontal="center" vertical="center" wrapText="1"/>
    </xf>
    <xf numFmtId="168" fontId="5" fillId="9" borderId="3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8" fillId="9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168" fontId="4" fillId="0" borderId="5" xfId="0" applyNumberFormat="1" applyFont="1" applyBorder="1" applyAlignment="1">
      <alignment vertical="center"/>
    </xf>
    <xf numFmtId="169" fontId="9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10" fontId="4" fillId="0" borderId="5" xfId="0" applyNumberFormat="1" applyFont="1" applyBorder="1" applyAlignment="1">
      <alignment vertical="center"/>
    </xf>
    <xf numFmtId="164" fontId="2" fillId="11" borderId="5" xfId="0" applyNumberFormat="1" applyFont="1" applyFill="1" applyBorder="1" applyAlignment="1">
      <alignment horizontal="center" vertical="center"/>
    </xf>
    <xf numFmtId="168" fontId="10" fillId="12" borderId="5" xfId="0" applyNumberFormat="1" applyFont="1" applyFill="1" applyBorder="1" applyAlignment="1">
      <alignment vertical="center"/>
    </xf>
    <xf numFmtId="170" fontId="8" fillId="9" borderId="5" xfId="0" applyNumberFormat="1" applyFont="1" applyFill="1" applyBorder="1" applyAlignment="1">
      <alignment vertical="center"/>
    </xf>
    <xf numFmtId="3" fontId="11" fillId="10" borderId="5" xfId="0" applyNumberFormat="1" applyFont="1" applyFill="1" applyBorder="1" applyAlignment="1">
      <alignment vertical="center"/>
    </xf>
    <xf numFmtId="170" fontId="11" fillId="10" borderId="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70" fontId="4" fillId="0" borderId="0" xfId="0" applyNumberFormat="1" applyFont="1" applyAlignment="1">
      <alignment vertical="center"/>
    </xf>
    <xf numFmtId="0" fontId="12" fillId="0" borderId="6" xfId="0" applyFont="1" applyBorder="1" applyAlignment="1">
      <alignment vertical="center"/>
    </xf>
    <xf numFmtId="3" fontId="5" fillId="9" borderId="6" xfId="0" applyNumberFormat="1" applyFont="1" applyFill="1" applyBorder="1" applyAlignment="1">
      <alignment vertical="center"/>
    </xf>
    <xf numFmtId="168" fontId="12" fillId="0" borderId="6" xfId="0" applyNumberFormat="1" applyFont="1" applyBorder="1" applyAlignment="1">
      <alignment vertical="center"/>
    </xf>
    <xf numFmtId="170" fontId="12" fillId="0" borderId="6" xfId="0" applyNumberFormat="1" applyFont="1" applyBorder="1" applyAlignment="1">
      <alignment vertical="center"/>
    </xf>
    <xf numFmtId="10" fontId="12" fillId="0" borderId="6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horizontal="center" vertical="center"/>
    </xf>
    <xf numFmtId="170" fontId="1" fillId="0" borderId="6" xfId="0" applyNumberFormat="1" applyFont="1" applyBorder="1" applyAlignment="1">
      <alignment vertical="center"/>
    </xf>
    <xf numFmtId="170" fontId="5" fillId="9" borderId="6" xfId="0" applyNumberFormat="1" applyFont="1" applyFill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7" fillId="10" borderId="6" xfId="0" applyNumberFormat="1" applyFont="1" applyFill="1" applyBorder="1" applyAlignment="1">
      <alignment vertical="center"/>
    </xf>
    <xf numFmtId="170" fontId="7" fillId="10" borderId="6" xfId="0" applyNumberFormat="1" applyFont="1" applyFill="1" applyBorder="1" applyAlignment="1">
      <alignment vertical="center"/>
    </xf>
    <xf numFmtId="171" fontId="4" fillId="0" borderId="0" xfId="0" applyNumberFormat="1" applyFont="1" applyAlignment="1">
      <alignment vertical="center"/>
    </xf>
    <xf numFmtId="0" fontId="12" fillId="13" borderId="0" xfId="0" applyFont="1" applyFill="1" applyAlignment="1">
      <alignment vertical="center"/>
    </xf>
    <xf numFmtId="169" fontId="12" fillId="13" borderId="0" xfId="0" applyNumberFormat="1" applyFont="1" applyFill="1" applyAlignment="1">
      <alignment vertical="center"/>
    </xf>
    <xf numFmtId="0" fontId="4" fillId="0" borderId="7" xfId="0" applyFont="1" applyBorder="1" applyAlignment="1">
      <alignment vertical="center"/>
    </xf>
    <xf numFmtId="171" fontId="4" fillId="0" borderId="7" xfId="0" applyNumberFormat="1" applyFont="1" applyBorder="1" applyAlignment="1">
      <alignment vertical="center"/>
    </xf>
    <xf numFmtId="170" fontId="4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71" fontId="12" fillId="0" borderId="7" xfId="0" applyNumberFormat="1" applyFont="1" applyBorder="1" applyAlignment="1">
      <alignment vertical="center"/>
    </xf>
    <xf numFmtId="170" fontId="12" fillId="0" borderId="7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12" fillId="11" borderId="8" xfId="0" applyFont="1" applyFill="1" applyBorder="1" applyAlignment="1">
      <alignment vertical="center"/>
    </xf>
    <xf numFmtId="170" fontId="12" fillId="11" borderId="8" xfId="0" applyNumberFormat="1" applyFont="1" applyFill="1" applyBorder="1" applyAlignment="1">
      <alignment vertical="center"/>
    </xf>
    <xf numFmtId="0" fontId="13" fillId="14" borderId="0" xfId="0" applyFont="1" applyFill="1" applyAlignment="1">
      <alignment vertical="center"/>
    </xf>
    <xf numFmtId="170" fontId="13" fillId="14" borderId="9" xfId="0" applyNumberFormat="1" applyFont="1" applyFill="1" applyBorder="1" applyAlignment="1">
      <alignment vertical="center"/>
    </xf>
    <xf numFmtId="172" fontId="14" fillId="14" borderId="0" xfId="0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170" fontId="13" fillId="14" borderId="0" xfId="0" applyNumberFormat="1" applyFont="1" applyFill="1" applyAlignment="1">
      <alignment vertical="center"/>
    </xf>
    <xf numFmtId="173" fontId="2" fillId="0" borderId="10" xfId="0" applyNumberFormat="1" applyFont="1" applyBorder="1" applyAlignment="1">
      <alignment vertical="center"/>
    </xf>
    <xf numFmtId="173" fontId="15" fillId="15" borderId="11" xfId="0" applyNumberFormat="1" applyFont="1" applyFill="1" applyBorder="1" applyAlignment="1">
      <alignment horizontal="center" vertical="center"/>
    </xf>
    <xf numFmtId="173" fontId="2" fillId="0" borderId="11" xfId="0" applyNumberFormat="1" applyFont="1" applyBorder="1" applyAlignment="1">
      <alignment horizontal="center" vertical="center"/>
    </xf>
    <xf numFmtId="173" fontId="2" fillId="0" borderId="12" xfId="0" applyNumberFormat="1" applyFont="1" applyBorder="1" applyAlignment="1">
      <alignment vertical="center"/>
    </xf>
    <xf numFmtId="0" fontId="12" fillId="16" borderId="4" xfId="0" applyFont="1" applyFill="1" applyBorder="1" applyAlignment="1">
      <alignment horizontal="center" vertical="center" wrapText="1"/>
    </xf>
    <xf numFmtId="164" fontId="12" fillId="16" borderId="4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171" fontId="15" fillId="15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14" xfId="0" applyNumberFormat="1" applyFont="1" applyBorder="1" applyAlignment="1">
      <alignment horizontal="right" vertical="center"/>
    </xf>
    <xf numFmtId="0" fontId="4" fillId="15" borderId="0" xfId="0" applyFont="1" applyFill="1" applyAlignment="1">
      <alignment vertical="center"/>
    </xf>
    <xf numFmtId="3" fontId="4" fillId="15" borderId="0" xfId="0" applyNumberFormat="1" applyFont="1" applyFill="1" applyAlignment="1">
      <alignment vertical="center"/>
    </xf>
    <xf numFmtId="174" fontId="4" fillId="15" borderId="0" xfId="0" applyNumberFormat="1" applyFont="1" applyFill="1" applyAlignment="1">
      <alignment vertical="center"/>
    </xf>
    <xf numFmtId="4" fontId="4" fillId="15" borderId="0" xfId="0" applyNumberFormat="1" applyFont="1" applyFill="1" applyAlignment="1">
      <alignment vertical="center"/>
    </xf>
    <xf numFmtId="164" fontId="4" fillId="15" borderId="0" xfId="0" applyNumberFormat="1" applyFont="1" applyFill="1" applyAlignment="1">
      <alignment horizontal="center" vertical="center"/>
    </xf>
    <xf numFmtId="4" fontId="15" fillId="15" borderId="0" xfId="0" applyNumberFormat="1" applyFont="1" applyFill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2" fillId="16" borderId="8" xfId="0" applyFont="1" applyFill="1" applyBorder="1" applyAlignment="1">
      <alignment vertical="center"/>
    </xf>
    <xf numFmtId="3" fontId="12" fillId="16" borderId="8" xfId="0" applyNumberFormat="1" applyFont="1" applyFill="1" applyBorder="1" applyAlignment="1">
      <alignment vertical="center"/>
    </xf>
    <xf numFmtId="174" fontId="12" fillId="16" borderId="8" xfId="0" applyNumberFormat="1" applyFont="1" applyFill="1" applyBorder="1" applyAlignment="1">
      <alignment vertical="center"/>
    </xf>
    <xf numFmtId="4" fontId="12" fillId="16" borderId="8" xfId="0" applyNumberFormat="1" applyFont="1" applyFill="1" applyBorder="1" applyAlignment="1">
      <alignment vertical="center"/>
    </xf>
    <xf numFmtId="164" fontId="12" fillId="16" borderId="8" xfId="0" applyNumberFormat="1" applyFont="1" applyFill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175" fontId="15" fillId="15" borderId="0" xfId="0" applyNumberFormat="1" applyFont="1" applyFill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1" fontId="15" fillId="15" borderId="16" xfId="0" applyNumberFormat="1" applyFont="1" applyFill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17" borderId="18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A37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7163-B631-4C0D-8697-5AE6862F21E3}">
  <sheetPr>
    <pageSetUpPr fitToPage="1"/>
  </sheetPr>
  <dimension ref="A1:AN972"/>
  <sheetViews>
    <sheetView showGridLines="0" tabSelected="1" zoomScale="80" zoomScaleNormal="8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I22" sqref="I22"/>
    </sheetView>
  </sheetViews>
  <sheetFormatPr baseColWidth="10" defaultColWidth="14.44140625" defaultRowHeight="15" customHeight="1" x14ac:dyDescent="0.25"/>
  <cols>
    <col min="1" max="1" width="7.6640625" style="4" customWidth="1"/>
    <col min="2" max="2" width="58" style="4" customWidth="1"/>
    <col min="3" max="4" width="14.6640625" style="4" customWidth="1"/>
    <col min="5" max="5" width="10.6640625" style="4" customWidth="1"/>
    <col min="6" max="6" width="14.6640625" style="4" customWidth="1"/>
    <col min="7" max="7" width="8.6640625" style="4" hidden="1" customWidth="1"/>
    <col min="8" max="11" width="14.6640625" style="4" customWidth="1"/>
    <col min="12" max="12" width="10.6640625" style="4" customWidth="1"/>
    <col min="13" max="13" width="10.6640625" style="4" hidden="1" customWidth="1"/>
    <col min="14" max="14" width="16.6640625" style="4" customWidth="1"/>
    <col min="15" max="15" width="14.6640625" style="4" customWidth="1"/>
    <col min="16" max="16" width="8.6640625" style="4" customWidth="1"/>
    <col min="17" max="17" width="14.6640625" style="4" customWidth="1"/>
    <col min="18" max="18" width="8.6640625" style="4" customWidth="1"/>
    <col min="19" max="19" width="14.6640625" style="4" customWidth="1"/>
    <col min="20" max="20" width="8.6640625" style="4" customWidth="1"/>
    <col min="21" max="21" width="14.6640625" style="4" customWidth="1"/>
    <col min="22" max="22" width="8.6640625" style="4" customWidth="1"/>
    <col min="23" max="23" width="14.6640625" style="4" customWidth="1"/>
    <col min="24" max="24" width="8.6640625" style="4" customWidth="1"/>
    <col min="25" max="25" width="14.6640625" style="4" customWidth="1"/>
    <col min="26" max="26" width="10.33203125" style="4" customWidth="1"/>
    <col min="27" max="27" width="14.6640625" style="4" customWidth="1"/>
    <col min="28" max="28" width="8.6640625" style="4" customWidth="1"/>
    <col min="29" max="29" width="14.6640625" style="4" customWidth="1"/>
    <col min="30" max="30" width="10.6640625" style="4" customWidth="1"/>
    <col min="31" max="31" width="16.6640625" style="4" customWidth="1"/>
    <col min="32" max="32" width="8.109375" style="4" customWidth="1"/>
    <col min="33" max="40" width="9.109375" style="4" customWidth="1"/>
    <col min="41" max="16384" width="14.44140625" style="4"/>
  </cols>
  <sheetData>
    <row r="1" spans="1:40" ht="15" customHeight="1" x14ac:dyDescent="0.25">
      <c r="A1" s="1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3"/>
      <c r="AH1" s="3"/>
      <c r="AI1" s="3"/>
      <c r="AJ1" s="3"/>
      <c r="AK1" s="3"/>
      <c r="AL1" s="3"/>
      <c r="AM1" s="3"/>
      <c r="AN1" s="3"/>
    </row>
    <row r="2" spans="1:40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3"/>
      <c r="AH2" s="3"/>
      <c r="AI2" s="3"/>
      <c r="AJ2" s="3"/>
      <c r="AK2" s="3"/>
      <c r="AL2" s="3"/>
      <c r="AM2" s="3"/>
      <c r="AN2" s="3"/>
    </row>
    <row r="3" spans="1:40" ht="15" customHeight="1" x14ac:dyDescent="0.25">
      <c r="A3" s="5" t="s">
        <v>0</v>
      </c>
      <c r="B3" s="3"/>
      <c r="C3" s="6" t="s">
        <v>85</v>
      </c>
      <c r="D3" s="7"/>
      <c r="E3" s="7"/>
      <c r="F3" s="7"/>
      <c r="G3" s="7"/>
      <c r="H3" s="7"/>
      <c r="I3" s="7"/>
      <c r="J3" s="7"/>
      <c r="K3" s="7"/>
      <c r="L3" s="2"/>
      <c r="M3" s="7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3"/>
      <c r="AH3" s="3"/>
      <c r="AI3" s="3"/>
      <c r="AJ3" s="3"/>
      <c r="AK3" s="3"/>
      <c r="AL3" s="3"/>
      <c r="AM3" s="3"/>
      <c r="AN3" s="3"/>
    </row>
    <row r="4" spans="1:40" ht="15" customHeight="1" x14ac:dyDescent="0.25">
      <c r="A4" s="5" t="s">
        <v>1</v>
      </c>
      <c r="B4" s="3"/>
      <c r="C4" s="8"/>
      <c r="D4" s="3"/>
      <c r="E4" s="3"/>
      <c r="F4" s="3"/>
      <c r="G4" s="7"/>
      <c r="H4" s="7"/>
      <c r="I4" s="7"/>
      <c r="J4" s="7"/>
      <c r="K4" s="7"/>
      <c r="L4" s="2"/>
      <c r="M4" s="7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3"/>
      <c r="AH4" s="3"/>
      <c r="AI4" s="3"/>
      <c r="AJ4" s="3"/>
      <c r="AK4" s="3"/>
      <c r="AL4" s="3"/>
      <c r="AM4" s="3"/>
      <c r="AN4" s="3"/>
    </row>
    <row r="5" spans="1:40" ht="15" customHeight="1" x14ac:dyDescent="0.25">
      <c r="A5" s="5" t="s">
        <v>2</v>
      </c>
      <c r="B5" s="3"/>
      <c r="C5" s="9">
        <v>44678</v>
      </c>
      <c r="D5" s="3"/>
      <c r="E5" s="3"/>
      <c r="F5" s="3"/>
      <c r="G5" s="3"/>
      <c r="H5" s="7"/>
      <c r="I5" s="7"/>
      <c r="J5" s="7"/>
      <c r="K5" s="7"/>
      <c r="L5" s="2"/>
      <c r="M5" s="7"/>
      <c r="N5" s="7"/>
      <c r="O5" s="7"/>
      <c r="P5" s="10" t="s">
        <v>3</v>
      </c>
      <c r="Q5" s="11"/>
      <c r="R5" s="12" t="s">
        <v>4</v>
      </c>
      <c r="S5" s="11"/>
      <c r="T5" s="13" t="s">
        <v>5</v>
      </c>
      <c r="U5" s="11"/>
      <c r="V5" s="14" t="s">
        <v>6</v>
      </c>
      <c r="W5" s="11"/>
      <c r="X5" s="15" t="s">
        <v>7</v>
      </c>
      <c r="Y5" s="11"/>
      <c r="Z5" s="16" t="s">
        <v>8</v>
      </c>
      <c r="AA5" s="11"/>
      <c r="AB5" s="17" t="s">
        <v>9</v>
      </c>
      <c r="AC5" s="11"/>
      <c r="AD5" s="7"/>
      <c r="AE5" s="7"/>
      <c r="AF5" s="7"/>
      <c r="AG5" s="3"/>
      <c r="AH5" s="3"/>
      <c r="AI5" s="3"/>
      <c r="AJ5" s="3"/>
      <c r="AK5" s="3"/>
      <c r="AL5" s="3"/>
      <c r="AM5" s="3"/>
      <c r="AN5" s="3"/>
    </row>
    <row r="6" spans="1:40" ht="5.0999999999999996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45" customHeight="1" x14ac:dyDescent="0.25">
      <c r="A7" s="20" t="s">
        <v>10</v>
      </c>
      <c r="B7" s="20" t="s">
        <v>11</v>
      </c>
      <c r="C7" s="20" t="s">
        <v>12</v>
      </c>
      <c r="D7" s="20" t="s">
        <v>13</v>
      </c>
      <c r="E7" s="20" t="s">
        <v>14</v>
      </c>
      <c r="F7" s="20" t="s">
        <v>15</v>
      </c>
      <c r="G7" s="20" t="s">
        <v>16</v>
      </c>
      <c r="H7" s="20" t="s">
        <v>17</v>
      </c>
      <c r="I7" s="20" t="s">
        <v>18</v>
      </c>
      <c r="J7" s="20" t="s">
        <v>19</v>
      </c>
      <c r="K7" s="20" t="s">
        <v>20</v>
      </c>
      <c r="L7" s="21" t="s">
        <v>21</v>
      </c>
      <c r="M7" s="22" t="s">
        <v>22</v>
      </c>
      <c r="N7" s="20" t="s">
        <v>23</v>
      </c>
      <c r="O7" s="23" t="s">
        <v>24</v>
      </c>
      <c r="P7" s="24" t="s">
        <v>25</v>
      </c>
      <c r="Q7" s="24" t="s">
        <v>23</v>
      </c>
      <c r="R7" s="25" t="s">
        <v>25</v>
      </c>
      <c r="S7" s="25" t="s">
        <v>23</v>
      </c>
      <c r="T7" s="26" t="s">
        <v>25</v>
      </c>
      <c r="U7" s="26" t="s">
        <v>23</v>
      </c>
      <c r="V7" s="27" t="s">
        <v>25</v>
      </c>
      <c r="W7" s="27" t="s">
        <v>23</v>
      </c>
      <c r="X7" s="28" t="s">
        <v>25</v>
      </c>
      <c r="Y7" s="28" t="s">
        <v>23</v>
      </c>
      <c r="Z7" s="29" t="s">
        <v>25</v>
      </c>
      <c r="AA7" s="29" t="s">
        <v>23</v>
      </c>
      <c r="AB7" s="30" t="s">
        <v>25</v>
      </c>
      <c r="AC7" s="30" t="s">
        <v>23</v>
      </c>
      <c r="AD7" s="31" t="s">
        <v>26</v>
      </c>
      <c r="AE7" s="31" t="s">
        <v>27</v>
      </c>
      <c r="AF7" s="32"/>
      <c r="AG7" s="32"/>
      <c r="AH7" s="32"/>
      <c r="AI7" s="32"/>
      <c r="AJ7" s="32"/>
      <c r="AK7" s="32"/>
      <c r="AL7" s="32"/>
      <c r="AM7" s="32"/>
      <c r="AN7" s="32"/>
    </row>
    <row r="8" spans="1:40" ht="15" customHeight="1" x14ac:dyDescent="0.25">
      <c r="A8" s="33">
        <v>11832</v>
      </c>
      <c r="B8" s="34" t="s">
        <v>68</v>
      </c>
      <c r="C8" s="34" t="s">
        <v>28</v>
      </c>
      <c r="D8" s="35">
        <v>290</v>
      </c>
      <c r="E8" s="36">
        <v>4.04</v>
      </c>
      <c r="F8" s="37">
        <f t="shared" ref="F8:F9" si="0">+E8*D8</f>
        <v>1171.5999999999999</v>
      </c>
      <c r="G8" s="38">
        <f>+$C$13</f>
        <v>3.8180000000000001</v>
      </c>
      <c r="H8" s="39">
        <f t="shared" ref="H8:H9" si="1">+G8*F8</f>
        <v>4473.1687999999995</v>
      </c>
      <c r="I8" s="40">
        <f>+H8/$H$11</f>
        <v>0.83316740150760915</v>
      </c>
      <c r="J8" s="39">
        <f>+$J$11*I8</f>
        <v>3336.0865088607593</v>
      </c>
      <c r="K8" s="39">
        <f>+$K$11*I8</f>
        <v>0</v>
      </c>
      <c r="L8" s="41">
        <v>4187</v>
      </c>
      <c r="M8" s="42"/>
      <c r="N8" s="43">
        <f t="shared" ref="N8:N9" si="2">+K8+J8+H8</f>
        <v>7809.2553088607583</v>
      </c>
      <c r="O8" s="39">
        <f t="shared" ref="O8:O9" si="3">+N8/D8</f>
        <v>26.928466582278478</v>
      </c>
      <c r="P8" s="34"/>
      <c r="Q8" s="39"/>
      <c r="R8" s="34"/>
      <c r="S8" s="39"/>
      <c r="T8" s="34"/>
      <c r="U8" s="39"/>
      <c r="V8" s="34"/>
      <c r="W8" s="39"/>
      <c r="X8" s="34"/>
      <c r="Y8" s="39"/>
      <c r="Z8" s="34"/>
      <c r="AA8" s="39"/>
      <c r="AB8" s="34"/>
      <c r="AC8" s="39"/>
      <c r="AD8" s="44">
        <f>+(P8+X8+R8+V8+Z8+T8+AB8)-D8</f>
        <v>-290</v>
      </c>
      <c r="AE8" s="45">
        <f>+(Q8+Y8+S8+W8+AA8+U8+AC8)-N8</f>
        <v>-7809.2553088607583</v>
      </c>
      <c r="AF8" s="18"/>
      <c r="AG8" s="18"/>
      <c r="AH8" s="18"/>
      <c r="AI8" s="18"/>
      <c r="AJ8" s="18"/>
      <c r="AK8" s="18"/>
      <c r="AL8" s="18"/>
      <c r="AM8" s="18"/>
      <c r="AN8" s="18"/>
    </row>
    <row r="9" spans="1:40" ht="15" customHeight="1" x14ac:dyDescent="0.25">
      <c r="A9" s="33">
        <v>11863</v>
      </c>
      <c r="B9" s="34" t="s">
        <v>69</v>
      </c>
      <c r="C9" s="34" t="s">
        <v>28</v>
      </c>
      <c r="D9" s="35">
        <v>68</v>
      </c>
      <c r="E9" s="36">
        <v>3.45</v>
      </c>
      <c r="F9" s="37">
        <f t="shared" si="0"/>
        <v>234.60000000000002</v>
      </c>
      <c r="G9" s="38">
        <f>+$C$13</f>
        <v>3.8180000000000001</v>
      </c>
      <c r="H9" s="39">
        <f t="shared" si="1"/>
        <v>895.70280000000014</v>
      </c>
      <c r="I9" s="40">
        <f>+H9/$H$11</f>
        <v>0.16683259849239088</v>
      </c>
      <c r="J9" s="39">
        <f>+$J$11*I9</f>
        <v>668.01459113924068</v>
      </c>
      <c r="K9" s="39">
        <f>+$K$11*I9</f>
        <v>0</v>
      </c>
      <c r="L9" s="41">
        <v>8518</v>
      </c>
      <c r="M9" s="42"/>
      <c r="N9" s="43">
        <f t="shared" si="2"/>
        <v>1563.7173911392408</v>
      </c>
      <c r="O9" s="39">
        <f t="shared" si="3"/>
        <v>22.995843987341775</v>
      </c>
      <c r="P9" s="34"/>
      <c r="Q9" s="39"/>
      <c r="R9" s="34"/>
      <c r="S9" s="39"/>
      <c r="T9" s="34"/>
      <c r="U9" s="39"/>
      <c r="V9" s="34"/>
      <c r="W9" s="39"/>
      <c r="X9" s="34"/>
      <c r="Y9" s="39"/>
      <c r="Z9" s="34"/>
      <c r="AA9" s="39"/>
      <c r="AB9" s="34"/>
      <c r="AC9" s="39"/>
      <c r="AD9" s="44"/>
      <c r="AE9" s="45"/>
      <c r="AF9" s="18"/>
      <c r="AG9" s="18"/>
      <c r="AH9" s="18"/>
      <c r="AI9" s="18"/>
      <c r="AJ9" s="18"/>
      <c r="AK9" s="18"/>
      <c r="AL9" s="18"/>
      <c r="AM9" s="18"/>
      <c r="AN9" s="18"/>
    </row>
    <row r="10" spans="1:40" ht="15" customHeight="1" x14ac:dyDescent="0.25">
      <c r="A10" s="18"/>
      <c r="B10" s="18"/>
      <c r="C10" s="18"/>
      <c r="D10" s="46"/>
      <c r="E10" s="18"/>
      <c r="F10" s="18"/>
      <c r="G10" s="18"/>
      <c r="H10" s="18"/>
      <c r="I10" s="18"/>
      <c r="J10" s="18"/>
      <c r="K10" s="18"/>
      <c r="L10" s="19"/>
      <c r="M10" s="18"/>
      <c r="N10" s="46"/>
      <c r="O10" s="18"/>
      <c r="P10" s="18"/>
      <c r="Q10" s="18"/>
      <c r="R10" s="18"/>
      <c r="S10" s="18"/>
      <c r="T10" s="18"/>
      <c r="U10" s="18"/>
      <c r="V10" s="47"/>
      <c r="W10" s="18"/>
      <c r="X10" s="18"/>
      <c r="Y10" s="18"/>
      <c r="Z10" s="47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40" ht="15" customHeight="1" x14ac:dyDescent="0.25">
      <c r="A11" s="48"/>
      <c r="B11" s="48"/>
      <c r="C11" s="48"/>
      <c r="D11" s="49">
        <f>SUM(D8:D10)</f>
        <v>358</v>
      </c>
      <c r="E11" s="48"/>
      <c r="F11" s="50">
        <f>SUM(F8:F10)</f>
        <v>1406.1999999999998</v>
      </c>
      <c r="G11" s="48"/>
      <c r="H11" s="51">
        <f>SUM(H8:H10)</f>
        <v>5368.8715999999995</v>
      </c>
      <c r="I11" s="52">
        <f>SUM(I8:I10)</f>
        <v>1</v>
      </c>
      <c r="J11" s="51">
        <f>+D19+D24</f>
        <v>4004.1010999999999</v>
      </c>
      <c r="K11" s="51">
        <f>+I25</f>
        <v>0</v>
      </c>
      <c r="L11" s="53"/>
      <c r="M11" s="54"/>
      <c r="N11" s="55">
        <f>SUM(N8:N10)</f>
        <v>9372.9726999999984</v>
      </c>
      <c r="O11" s="51"/>
      <c r="P11" s="56">
        <f>SUM(P8:P9)</f>
        <v>0</v>
      </c>
      <c r="Q11" s="51">
        <f>SUM(Q8:Q9)</f>
        <v>0</v>
      </c>
      <c r="R11" s="56">
        <f>SUM(R8:R9)</f>
        <v>0</v>
      </c>
      <c r="S11" s="51">
        <f>SUM(S8:S9)</f>
        <v>0</v>
      </c>
      <c r="T11" s="56">
        <f>SUM(T8:T9)</f>
        <v>0</v>
      </c>
      <c r="U11" s="51">
        <f>SUM(U8:U9)</f>
        <v>0</v>
      </c>
      <c r="V11" s="56">
        <f>SUM(V8:V9)</f>
        <v>0</v>
      </c>
      <c r="W11" s="51">
        <f>SUM(W8:W9)</f>
        <v>0</v>
      </c>
      <c r="X11" s="56">
        <f>SUM(X8:X9)</f>
        <v>0</v>
      </c>
      <c r="Y11" s="51">
        <f>SUM(Y8:Y9)</f>
        <v>0</v>
      </c>
      <c r="Z11" s="56">
        <f>SUM(Z8:Z9)</f>
        <v>0</v>
      </c>
      <c r="AA11" s="51">
        <f>SUM(AA8:AA9)</f>
        <v>0</v>
      </c>
      <c r="AB11" s="56">
        <f>SUM(AB8:AB9)</f>
        <v>0</v>
      </c>
      <c r="AC11" s="51">
        <f>SUM(AC8:AC9)</f>
        <v>0</v>
      </c>
      <c r="AD11" s="57">
        <f>SUM(AD8:AD9)</f>
        <v>-290</v>
      </c>
      <c r="AE11" s="58">
        <f>SUM(AE8:AE9)</f>
        <v>-7809.2553088607583</v>
      </c>
      <c r="AF11" s="18"/>
      <c r="AG11" s="18"/>
      <c r="AH11" s="18"/>
      <c r="AI11" s="18"/>
      <c r="AJ11" s="18"/>
      <c r="AK11" s="18"/>
      <c r="AL11" s="18"/>
      <c r="AM11" s="18"/>
      <c r="AN11" s="18"/>
    </row>
    <row r="12" spans="1:40" ht="15" customHeight="1" x14ac:dyDescent="0.25">
      <c r="A12" s="18"/>
      <c r="B12" s="18"/>
      <c r="C12" s="18"/>
      <c r="D12" s="18"/>
      <c r="E12" s="18" t="s">
        <v>20</v>
      </c>
      <c r="F12" s="59">
        <f t="shared" ref="F12:F13" si="4">+C17</f>
        <v>250</v>
      </c>
      <c r="G12" s="18"/>
      <c r="H12" s="47">
        <f t="shared" ref="H12:H13" si="5">+D17</f>
        <v>954.5</v>
      </c>
      <c r="I12" s="18"/>
      <c r="J12" s="47"/>
      <c r="K12" s="47"/>
      <c r="L12" s="19"/>
      <c r="M12" s="47"/>
      <c r="N12" s="47"/>
      <c r="O12" s="4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1:40" ht="15" customHeight="1" thickBot="1" x14ac:dyDescent="0.3">
      <c r="A13" s="18"/>
      <c r="B13" s="60" t="s">
        <v>87</v>
      </c>
      <c r="C13" s="61">
        <v>3.8180000000000001</v>
      </c>
      <c r="D13" s="18"/>
      <c r="E13" s="62" t="s">
        <v>29</v>
      </c>
      <c r="F13" s="63">
        <f t="shared" si="4"/>
        <v>75</v>
      </c>
      <c r="G13" s="62"/>
      <c r="H13" s="64">
        <f t="shared" si="5"/>
        <v>286.35000000000002</v>
      </c>
      <c r="I13" s="18"/>
      <c r="J13" s="47"/>
      <c r="K13" s="47"/>
      <c r="L13" s="19"/>
      <c r="M13" s="18"/>
      <c r="N13" s="47"/>
      <c r="O13" s="4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1:40" ht="15" customHeight="1" thickTop="1" thickBot="1" x14ac:dyDescent="0.3">
      <c r="A14" s="18"/>
      <c r="B14" s="60" t="s">
        <v>30</v>
      </c>
      <c r="C14" s="61">
        <v>3.79</v>
      </c>
      <c r="D14" s="18"/>
      <c r="E14" s="65" t="s">
        <v>31</v>
      </c>
      <c r="F14" s="66">
        <f>+SUM(F11:F13)</f>
        <v>1731.1999999999998</v>
      </c>
      <c r="G14" s="65"/>
      <c r="H14" s="67">
        <f>+SUM(H11:H13)</f>
        <v>6609.7215999999999</v>
      </c>
      <c r="I14" s="18"/>
      <c r="J14" s="47"/>
      <c r="K14" s="47"/>
      <c r="L14" s="19"/>
      <c r="M14" s="47"/>
      <c r="N14" s="47"/>
      <c r="O14" s="47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40" ht="15" customHeight="1" thickTop="1" x14ac:dyDescent="0.25">
      <c r="A15" s="18"/>
      <c r="B15" s="18"/>
      <c r="C15" s="18"/>
      <c r="D15" s="18"/>
      <c r="E15" s="18"/>
      <c r="F15" s="18"/>
      <c r="G15" s="18"/>
      <c r="H15" s="68"/>
      <c r="I15" s="18"/>
      <c r="J15" s="18"/>
      <c r="K15" s="18"/>
      <c r="L15" s="19"/>
      <c r="M15" s="18"/>
      <c r="N15" s="4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40" ht="15" customHeight="1" x14ac:dyDescent="0.25">
      <c r="A16" s="18"/>
      <c r="B16" s="69" t="s">
        <v>32</v>
      </c>
      <c r="C16" s="70" t="s">
        <v>33</v>
      </c>
      <c r="D16" s="70" t="s">
        <v>17</v>
      </c>
      <c r="E16" s="18"/>
      <c r="F16" s="59"/>
      <c r="G16" s="18"/>
      <c r="H16" s="69" t="s">
        <v>34</v>
      </c>
      <c r="I16" s="70" t="s">
        <v>17</v>
      </c>
      <c r="J16" s="18"/>
      <c r="K16" s="18"/>
      <c r="L16" s="19"/>
      <c r="M16" s="18"/>
      <c r="N16" s="4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ht="15" customHeight="1" x14ac:dyDescent="0.25">
      <c r="A17" s="18"/>
      <c r="B17" s="18" t="s">
        <v>20</v>
      </c>
      <c r="C17" s="59">
        <v>250</v>
      </c>
      <c r="D17" s="47">
        <f>+C17*C13</f>
        <v>954.5</v>
      </c>
      <c r="E17" s="18"/>
      <c r="F17" s="71"/>
      <c r="G17" s="18"/>
      <c r="H17" s="18" t="s">
        <v>3</v>
      </c>
      <c r="I17" s="47"/>
      <c r="J17" s="18"/>
      <c r="K17" s="18"/>
      <c r="L17" s="72"/>
      <c r="M17" s="18"/>
      <c r="N17" s="4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ht="15" customHeight="1" x14ac:dyDescent="0.25">
      <c r="A18" s="18"/>
      <c r="B18" s="18" t="s">
        <v>29</v>
      </c>
      <c r="C18" s="59">
        <v>75</v>
      </c>
      <c r="D18" s="47">
        <f>+C18*C13</f>
        <v>286.35000000000002</v>
      </c>
      <c r="E18" s="18"/>
      <c r="F18" s="71"/>
      <c r="G18" s="18"/>
      <c r="H18" s="18" t="s">
        <v>7</v>
      </c>
      <c r="I18" s="47"/>
      <c r="J18" s="18"/>
      <c r="K18" s="18"/>
      <c r="L18" s="72"/>
      <c r="M18" s="18"/>
      <c r="N18" s="4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ht="15" customHeight="1" x14ac:dyDescent="0.25">
      <c r="A19" s="18"/>
      <c r="B19" s="73" t="s">
        <v>35</v>
      </c>
      <c r="C19" s="73"/>
      <c r="D19" s="74">
        <f>SUM(D17:D18)</f>
        <v>1240.8499999999999</v>
      </c>
      <c r="E19" s="18"/>
      <c r="F19" s="71"/>
      <c r="G19" s="18"/>
      <c r="H19" s="18" t="s">
        <v>4</v>
      </c>
      <c r="I19" s="47"/>
      <c r="J19" s="18"/>
      <c r="K19" s="18"/>
      <c r="L19" s="72"/>
      <c r="M19" s="18"/>
      <c r="N19" s="47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ht="15" customHeight="1" x14ac:dyDescent="0.25">
      <c r="A20" s="18"/>
      <c r="B20" s="18"/>
      <c r="C20" s="18"/>
      <c r="D20" s="18"/>
      <c r="E20" s="18"/>
      <c r="F20" s="18"/>
      <c r="G20" s="18"/>
      <c r="H20" s="18" t="s">
        <v>5</v>
      </c>
      <c r="I20" s="47"/>
      <c r="J20" s="18"/>
      <c r="K20" s="18"/>
      <c r="L20" s="72"/>
      <c r="M20" s="18"/>
      <c r="N20" s="4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ht="15" customHeight="1" x14ac:dyDescent="0.25">
      <c r="A21" s="18"/>
      <c r="B21" s="69" t="s">
        <v>36</v>
      </c>
      <c r="C21" s="70" t="s">
        <v>33</v>
      </c>
      <c r="D21" s="70" t="s">
        <v>17</v>
      </c>
      <c r="E21" s="18"/>
      <c r="F21" s="18"/>
      <c r="G21" s="18"/>
      <c r="H21" s="18" t="s">
        <v>6</v>
      </c>
      <c r="I21" s="47"/>
      <c r="J21" s="18"/>
      <c r="K21" s="18"/>
      <c r="L21" s="72"/>
      <c r="M21" s="18"/>
      <c r="N21" s="47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ht="15" customHeight="1" x14ac:dyDescent="0.25">
      <c r="A22" s="18"/>
      <c r="B22" s="18"/>
      <c r="C22" s="47"/>
      <c r="D22" s="47">
        <v>0</v>
      </c>
      <c r="E22" s="18"/>
      <c r="F22" s="18"/>
      <c r="G22" s="18"/>
      <c r="H22" s="18" t="s">
        <v>8</v>
      </c>
      <c r="I22" s="47"/>
      <c r="J22" s="18"/>
      <c r="K22" s="18"/>
      <c r="L22" s="72"/>
      <c r="M22" s="18"/>
      <c r="N22" s="47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15" customHeight="1" x14ac:dyDescent="0.25">
      <c r="A23" s="18"/>
      <c r="B23" s="18" t="s">
        <v>70</v>
      </c>
      <c r="C23" s="59">
        <v>729.09</v>
      </c>
      <c r="D23" s="47">
        <f>+C23*C14</f>
        <v>2763.2511</v>
      </c>
      <c r="E23" s="18"/>
      <c r="F23" s="18"/>
      <c r="G23" s="18"/>
      <c r="H23" s="18" t="s">
        <v>9</v>
      </c>
      <c r="I23" s="47"/>
      <c r="J23" s="18"/>
      <c r="K23" s="18"/>
      <c r="L23" s="72"/>
      <c r="M23" s="18"/>
      <c r="N23" s="47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ht="15" customHeight="1" x14ac:dyDescent="0.25">
      <c r="A24" s="18"/>
      <c r="B24" s="73" t="s">
        <v>37</v>
      </c>
      <c r="C24" s="73"/>
      <c r="D24" s="74">
        <f>SUM(D22:D23)</f>
        <v>2763.2511</v>
      </c>
      <c r="E24" s="18"/>
      <c r="F24" s="18"/>
      <c r="G24" s="18"/>
      <c r="H24" s="18" t="s">
        <v>38</v>
      </c>
      <c r="I24" s="47"/>
      <c r="J24" s="18"/>
      <c r="K24" s="18"/>
      <c r="L24" s="72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0" ht="15" customHeight="1" x14ac:dyDescent="0.25">
      <c r="A25" s="18"/>
      <c r="B25" s="18"/>
      <c r="C25" s="18"/>
      <c r="D25" s="18"/>
      <c r="E25" s="18"/>
      <c r="F25" s="18"/>
      <c r="G25" s="18"/>
      <c r="H25" s="73" t="s">
        <v>39</v>
      </c>
      <c r="I25" s="74">
        <f>SUM(I17:I24)</f>
        <v>0</v>
      </c>
      <c r="J25" s="18"/>
      <c r="K25" s="18"/>
      <c r="L25" s="19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ht="1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9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ht="15" customHeight="1" x14ac:dyDescent="0.25">
      <c r="A27" s="18"/>
      <c r="B27" s="75"/>
      <c r="C27" s="76">
        <f>+D24+I25+D19</f>
        <v>4004.1010999999999</v>
      </c>
      <c r="D27" s="77">
        <f>+C27/C28</f>
        <v>0.74579937802945417</v>
      </c>
      <c r="E27" s="78">
        <f>+D27</f>
        <v>0.74579937802945417</v>
      </c>
      <c r="F27" s="18"/>
      <c r="G27" s="18"/>
      <c r="H27" s="18"/>
      <c r="I27" s="18"/>
      <c r="J27" s="18"/>
      <c r="K27" s="18"/>
      <c r="L27" s="19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15" customHeight="1" x14ac:dyDescent="0.25">
      <c r="A28" s="18"/>
      <c r="B28" s="75"/>
      <c r="C28" s="79">
        <f>+H11</f>
        <v>5368.8715999999995</v>
      </c>
      <c r="D28" s="77"/>
      <c r="E28" s="18"/>
      <c r="F28" s="18"/>
      <c r="G28" s="18"/>
      <c r="H28" s="18"/>
      <c r="I28" s="18"/>
      <c r="J28" s="18"/>
      <c r="K28" s="18"/>
      <c r="L28" s="19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1:40" ht="15" customHeight="1" thickBot="1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ht="15" customHeight="1" x14ac:dyDescent="0.25">
      <c r="A30" s="18"/>
      <c r="B30" s="80"/>
      <c r="C30" s="81" t="s">
        <v>40</v>
      </c>
      <c r="D30" s="82" t="s">
        <v>41</v>
      </c>
      <c r="E30" s="83"/>
      <c r="F30" s="18"/>
      <c r="G30" s="84" t="s">
        <v>42</v>
      </c>
      <c r="H30" s="84" t="s">
        <v>43</v>
      </c>
      <c r="I30" s="84" t="s">
        <v>44</v>
      </c>
      <c r="J30" s="84" t="s">
        <v>45</v>
      </c>
      <c r="K30" s="84" t="s">
        <v>46</v>
      </c>
      <c r="L30" s="85" t="s">
        <v>47</v>
      </c>
      <c r="M30" s="84" t="s">
        <v>20</v>
      </c>
      <c r="N30" s="84" t="s">
        <v>48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spans="1:40" ht="15" customHeight="1" x14ac:dyDescent="0.25">
      <c r="A31" s="18"/>
      <c r="B31" s="86" t="s">
        <v>49</v>
      </c>
      <c r="C31" s="87" t="e">
        <f t="shared" ref="C31:C37" si="6">+D31/$C$13</f>
        <v>#REF!</v>
      </c>
      <c r="D31" s="88" t="e">
        <f>+J32</f>
        <v>#REF!</v>
      </c>
      <c r="E31" s="89" t="s">
        <v>7</v>
      </c>
      <c r="F31" s="18"/>
      <c r="G31" s="90" t="s">
        <v>50</v>
      </c>
      <c r="H31" s="91" t="e">
        <f t="shared" ref="H31:H37" si="7">+#REF!</f>
        <v>#REF!</v>
      </c>
      <c r="I31" s="92" t="e">
        <f>+#REF!/$C$13</f>
        <v>#REF!</v>
      </c>
      <c r="J31" s="93" t="e">
        <f t="shared" ref="J31:J37" si="8">+#REF!</f>
        <v>#REF!</v>
      </c>
      <c r="K31" s="90" t="s">
        <v>51</v>
      </c>
      <c r="L31" s="94" t="s">
        <v>52</v>
      </c>
      <c r="M31" s="93">
        <v>975</v>
      </c>
      <c r="N31" s="93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ht="15" customHeight="1" x14ac:dyDescent="0.25">
      <c r="A32" s="18"/>
      <c r="B32" s="86" t="s">
        <v>53</v>
      </c>
      <c r="C32" s="87" t="e">
        <f t="shared" si="6"/>
        <v>#REF!</v>
      </c>
      <c r="D32" s="88" t="e">
        <f>+J31</f>
        <v>#REF!</v>
      </c>
      <c r="E32" s="89" t="s">
        <v>3</v>
      </c>
      <c r="F32" s="18"/>
      <c r="G32" s="90" t="s">
        <v>7</v>
      </c>
      <c r="H32" s="91" t="e">
        <f t="shared" si="7"/>
        <v>#REF!</v>
      </c>
      <c r="I32" s="92" t="e">
        <f>+#REF!/C13</f>
        <v>#REF!</v>
      </c>
      <c r="J32" s="93" t="e">
        <f t="shared" si="8"/>
        <v>#REF!</v>
      </c>
      <c r="K32" s="90"/>
      <c r="L32" s="94"/>
      <c r="M32" s="93">
        <v>895</v>
      </c>
      <c r="N32" s="93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spans="1:40" ht="15" customHeight="1" x14ac:dyDescent="0.25">
      <c r="A33" s="18"/>
      <c r="B33" s="86" t="s">
        <v>54</v>
      </c>
      <c r="C33" s="87" t="e">
        <f t="shared" si="6"/>
        <v>#REF!</v>
      </c>
      <c r="D33" s="88" t="e">
        <f t="shared" ref="D33:D37" si="9">+J33</f>
        <v>#REF!</v>
      </c>
      <c r="E33" s="89" t="s">
        <v>4</v>
      </c>
      <c r="F33" s="18"/>
      <c r="G33" s="90" t="s">
        <v>4</v>
      </c>
      <c r="H33" s="91" t="e">
        <f t="shared" si="7"/>
        <v>#REF!</v>
      </c>
      <c r="I33" s="92" t="e">
        <f t="shared" ref="I33:I34" si="10">+#REF!/$C$13</f>
        <v>#REF!</v>
      </c>
      <c r="J33" s="93" t="e">
        <f t="shared" si="8"/>
        <v>#REF!</v>
      </c>
      <c r="K33" s="90" t="s">
        <v>51</v>
      </c>
      <c r="L33" s="94" t="s">
        <v>52</v>
      </c>
      <c r="M33" s="93">
        <v>1968</v>
      </c>
      <c r="N33" s="93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ht="15" customHeight="1" x14ac:dyDescent="0.25">
      <c r="A34" s="18"/>
      <c r="B34" s="86" t="s">
        <v>55</v>
      </c>
      <c r="C34" s="87" t="e">
        <f t="shared" si="6"/>
        <v>#REF!</v>
      </c>
      <c r="D34" s="88" t="e">
        <f t="shared" si="9"/>
        <v>#REF!</v>
      </c>
      <c r="E34" s="89" t="s">
        <v>5</v>
      </c>
      <c r="F34" s="18"/>
      <c r="G34" s="90" t="s">
        <v>5</v>
      </c>
      <c r="H34" s="91" t="e">
        <f t="shared" si="7"/>
        <v>#REF!</v>
      </c>
      <c r="I34" s="92" t="e">
        <f t="shared" si="10"/>
        <v>#REF!</v>
      </c>
      <c r="J34" s="93" t="e">
        <f t="shared" si="8"/>
        <v>#REF!</v>
      </c>
      <c r="K34" s="90" t="s">
        <v>51</v>
      </c>
      <c r="L34" s="94" t="s">
        <v>52</v>
      </c>
      <c r="M34" s="93">
        <v>3570</v>
      </c>
      <c r="N34" s="93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1:40" ht="15" customHeight="1" x14ac:dyDescent="0.25">
      <c r="A35" s="18"/>
      <c r="B35" s="86" t="s">
        <v>56</v>
      </c>
      <c r="C35" s="87" t="e">
        <f t="shared" si="6"/>
        <v>#REF!</v>
      </c>
      <c r="D35" s="88" t="e">
        <f t="shared" si="9"/>
        <v>#REF!</v>
      </c>
      <c r="E35" s="89" t="s">
        <v>6</v>
      </c>
      <c r="F35" s="18"/>
      <c r="G35" s="90" t="s">
        <v>6</v>
      </c>
      <c r="H35" s="91" t="e">
        <f t="shared" si="7"/>
        <v>#REF!</v>
      </c>
      <c r="I35" s="92" t="e">
        <f>+#REF!/C13</f>
        <v>#REF!</v>
      </c>
      <c r="J35" s="93" t="e">
        <f t="shared" si="8"/>
        <v>#REF!</v>
      </c>
      <c r="K35" s="90" t="s">
        <v>51</v>
      </c>
      <c r="L35" s="94" t="s">
        <v>52</v>
      </c>
      <c r="M35" s="93">
        <v>3160</v>
      </c>
      <c r="N35" s="93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ht="15" customHeight="1" x14ac:dyDescent="0.25">
      <c r="A36" s="18"/>
      <c r="B36" s="86" t="s">
        <v>57</v>
      </c>
      <c r="C36" s="87" t="e">
        <f t="shared" si="6"/>
        <v>#REF!</v>
      </c>
      <c r="D36" s="88" t="e">
        <f t="shared" si="9"/>
        <v>#REF!</v>
      </c>
      <c r="E36" s="89" t="s">
        <v>8</v>
      </c>
      <c r="F36" s="18"/>
      <c r="G36" s="90" t="s">
        <v>8</v>
      </c>
      <c r="H36" s="91" t="e">
        <f t="shared" si="7"/>
        <v>#REF!</v>
      </c>
      <c r="I36" s="92" t="e">
        <f>+#REF!/C13</f>
        <v>#REF!</v>
      </c>
      <c r="J36" s="93" t="e">
        <f t="shared" si="8"/>
        <v>#REF!</v>
      </c>
      <c r="K36" s="90" t="s">
        <v>51</v>
      </c>
      <c r="L36" s="94" t="s">
        <v>52</v>
      </c>
      <c r="M36" s="93">
        <v>4190</v>
      </c>
      <c r="N36" s="93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spans="1:40" ht="15" customHeight="1" x14ac:dyDescent="0.25">
      <c r="A37" s="18"/>
      <c r="B37" s="86" t="s">
        <v>58</v>
      </c>
      <c r="C37" s="87" t="e">
        <f t="shared" si="6"/>
        <v>#REF!</v>
      </c>
      <c r="D37" s="88" t="e">
        <f t="shared" si="9"/>
        <v>#REF!</v>
      </c>
      <c r="E37" s="89" t="s">
        <v>9</v>
      </c>
      <c r="F37" s="18"/>
      <c r="G37" s="90" t="s">
        <v>9</v>
      </c>
      <c r="H37" s="91" t="e">
        <f t="shared" si="7"/>
        <v>#REF!</v>
      </c>
      <c r="I37" s="92" t="e">
        <f>+#REF!/C13</f>
        <v>#REF!</v>
      </c>
      <c r="J37" s="93" t="e">
        <f t="shared" si="8"/>
        <v>#REF!</v>
      </c>
      <c r="K37" s="90" t="s">
        <v>51</v>
      </c>
      <c r="L37" s="94" t="s">
        <v>52</v>
      </c>
      <c r="M37" s="93">
        <v>7252</v>
      </c>
      <c r="N37" s="93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1:40" ht="15" customHeight="1" x14ac:dyDescent="0.25">
      <c r="A38" s="18"/>
      <c r="B38" s="86" t="s">
        <v>59</v>
      </c>
      <c r="C38" s="95"/>
      <c r="D38" s="88"/>
      <c r="E38" s="96"/>
      <c r="F38" s="18"/>
      <c r="G38" s="90" t="s">
        <v>60</v>
      </c>
      <c r="H38" s="90"/>
      <c r="I38" s="92"/>
      <c r="J38" s="90"/>
      <c r="K38" s="90"/>
      <c r="L38" s="94"/>
      <c r="M38" s="93">
        <v>0</v>
      </c>
      <c r="N38" s="93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</row>
    <row r="39" spans="1:40" ht="15" customHeight="1" x14ac:dyDescent="0.25">
      <c r="A39" s="18"/>
      <c r="B39" s="86"/>
      <c r="C39" s="95"/>
      <c r="D39" s="97"/>
      <c r="E39" s="96"/>
      <c r="F39" s="18"/>
      <c r="G39" s="98"/>
      <c r="H39" s="99" t="e">
        <f t="shared" ref="H39:J39" si="11">SUM(H31:H38)</f>
        <v>#REF!</v>
      </c>
      <c r="I39" s="100" t="e">
        <f t="shared" si="11"/>
        <v>#REF!</v>
      </c>
      <c r="J39" s="101" t="e">
        <f t="shared" si="11"/>
        <v>#REF!</v>
      </c>
      <c r="K39" s="98" t="s">
        <v>61</v>
      </c>
      <c r="L39" s="102" t="s">
        <v>52</v>
      </c>
      <c r="M39" s="101">
        <f>SUM(M31:M38)</f>
        <v>22010</v>
      </c>
      <c r="N39" s="101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ht="15" customHeight="1" x14ac:dyDescent="0.25">
      <c r="A40" s="18"/>
      <c r="B40" s="86" t="s">
        <v>62</v>
      </c>
      <c r="C40" s="95"/>
      <c r="D40" s="97"/>
      <c r="E40" s="103">
        <f>+H14</f>
        <v>6609.7215999999999</v>
      </c>
      <c r="F40" s="18"/>
      <c r="G40" s="18"/>
      <c r="H40" s="18"/>
      <c r="I40" s="18"/>
      <c r="J40" s="18"/>
      <c r="K40" s="18"/>
      <c r="L40" s="19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1:40" ht="15" customHeight="1" x14ac:dyDescent="0.25">
      <c r="A41" s="18"/>
      <c r="B41" s="86" t="s">
        <v>63</v>
      </c>
      <c r="C41" s="95"/>
      <c r="D41" s="97"/>
      <c r="E41" s="103">
        <v>0</v>
      </c>
      <c r="F41" s="18"/>
      <c r="G41" s="18"/>
      <c r="H41" s="18"/>
      <c r="I41" s="18"/>
      <c r="J41" s="18"/>
      <c r="K41" s="18"/>
      <c r="L41" s="19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0" ht="15" customHeight="1" x14ac:dyDescent="0.25">
      <c r="A42" s="18"/>
      <c r="B42" s="86" t="s">
        <v>64</v>
      </c>
      <c r="C42" s="95"/>
      <c r="D42" s="97"/>
      <c r="E42" s="103">
        <f t="shared" ref="E42:E43" si="12">+D22</f>
        <v>0</v>
      </c>
      <c r="F42" s="18"/>
      <c r="G42" s="18"/>
      <c r="H42" s="18"/>
      <c r="I42" s="18"/>
      <c r="J42" s="18"/>
      <c r="K42" s="18"/>
      <c r="L42" s="19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spans="1:40" ht="15" customHeight="1" x14ac:dyDescent="0.25">
      <c r="A43" s="18"/>
      <c r="B43" s="86" t="s">
        <v>65</v>
      </c>
      <c r="C43" s="95"/>
      <c r="D43" s="97"/>
      <c r="E43" s="103">
        <f t="shared" si="12"/>
        <v>2763.2511</v>
      </c>
      <c r="F43" s="18"/>
      <c r="G43" s="18"/>
      <c r="H43" s="18"/>
      <c r="I43" s="18"/>
      <c r="J43" s="18"/>
      <c r="K43" s="18"/>
      <c r="L43" s="19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15" customHeight="1" x14ac:dyDescent="0.25">
      <c r="A44" s="18"/>
      <c r="B44" s="86" t="s">
        <v>66</v>
      </c>
      <c r="C44" s="95"/>
      <c r="D44" s="97"/>
      <c r="E44" s="103">
        <f>+I25</f>
        <v>0</v>
      </c>
      <c r="F44" s="18"/>
      <c r="G44" s="18"/>
      <c r="H44" s="18"/>
      <c r="I44" s="18"/>
      <c r="J44" s="18"/>
      <c r="K44" s="18"/>
      <c r="L44" s="19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</row>
    <row r="45" spans="1:40" ht="15" customHeight="1" x14ac:dyDescent="0.25">
      <c r="A45" s="18"/>
      <c r="B45" s="86" t="s">
        <v>67</v>
      </c>
      <c r="C45" s="104"/>
      <c r="D45" s="97"/>
      <c r="E45" s="96">
        <v>0</v>
      </c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spans="1:40" ht="15" customHeight="1" thickBot="1" x14ac:dyDescent="0.3">
      <c r="A46" s="18"/>
      <c r="B46" s="105"/>
      <c r="C46" s="104"/>
      <c r="D46" s="88"/>
      <c r="E46" s="103"/>
      <c r="F46" s="18"/>
      <c r="G46" s="18"/>
      <c r="H46" s="18"/>
      <c r="I46" s="18"/>
      <c r="J46" s="18"/>
      <c r="K46" s="18"/>
      <c r="L46" s="19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</row>
    <row r="47" spans="1:40" ht="15" customHeight="1" thickBot="1" x14ac:dyDescent="0.3">
      <c r="A47" s="18"/>
      <c r="B47" s="106"/>
      <c r="C47" s="107" t="e">
        <f t="shared" ref="C47:D47" si="13">SUM(C31:C46)</f>
        <v>#REF!</v>
      </c>
      <c r="D47" s="108" t="e">
        <f t="shared" si="13"/>
        <v>#REF!</v>
      </c>
      <c r="E47" s="109">
        <f>SUM(E40:E46)</f>
        <v>9372.9727000000003</v>
      </c>
      <c r="F47" s="18"/>
      <c r="G47" s="18"/>
      <c r="H47" s="18"/>
      <c r="I47" s="18"/>
      <c r="J47" s="18"/>
      <c r="K47" s="18"/>
      <c r="L47" s="19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ht="1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</row>
    <row r="49" spans="1:40" ht="1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9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</row>
    <row r="50" spans="1:40" ht="15" customHeight="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9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</row>
    <row r="51" spans="1:40" ht="15" customHeight="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0" ht="1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</row>
    <row r="53" spans="1:40" ht="1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9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</row>
    <row r="54" spans="1:40" ht="15" customHeight="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9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</row>
    <row r="55" spans="1:40" ht="1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</row>
    <row r="56" spans="1:40" ht="1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9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</row>
    <row r="57" spans="1:40" ht="1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9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</row>
    <row r="58" spans="1:40" ht="15" customHeight="1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9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</row>
    <row r="59" spans="1:40" ht="15" customHeight="1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9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</row>
    <row r="60" spans="1:40" ht="1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9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spans="1:40" ht="15" customHeight="1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</row>
    <row r="62" spans="1:40" ht="1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9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</row>
    <row r="63" spans="1:40" ht="1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9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40" ht="1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9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</row>
    <row r="65" spans="1:40" ht="15" customHeigh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9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</row>
    <row r="66" spans="1:40" ht="15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9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spans="1:40" ht="15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9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40" ht="1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</row>
    <row r="69" spans="1:40" ht="15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9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</row>
    <row r="70" spans="1:40" ht="15" customHeight="1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9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</row>
    <row r="71" spans="1:40" ht="15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9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</row>
    <row r="72" spans="1:40" ht="1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9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</row>
    <row r="73" spans="1:40" ht="15" customHeight="1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9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</row>
    <row r="74" spans="1:40" ht="15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9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</row>
    <row r="75" spans="1:40" ht="1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9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</row>
    <row r="76" spans="1:40" ht="15" customHeight="1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9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</row>
    <row r="77" spans="1:40" ht="15" customHeigh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9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</row>
    <row r="78" spans="1:40" ht="15" customHeigh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9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</row>
    <row r="79" spans="1:40" ht="15" customHeigh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</row>
    <row r="80" spans="1:40" ht="15" customHeigh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9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</row>
    <row r="81" spans="1:40" ht="1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9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</row>
    <row r="82" spans="1:40" ht="1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9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</row>
    <row r="83" spans="1:40" ht="15" customHeigh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9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</row>
    <row r="84" spans="1:40" ht="15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9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</row>
    <row r="85" spans="1:40" ht="15" customHeigh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9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</row>
    <row r="86" spans="1:40" ht="15" customHeigh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9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</row>
    <row r="87" spans="1:40" ht="1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9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</row>
    <row r="88" spans="1:40" ht="1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9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</row>
    <row r="89" spans="1:40" ht="15" customHeight="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9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</row>
    <row r="90" spans="1:40" ht="15" customHeigh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9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</row>
    <row r="91" spans="1:40" ht="15" customHeigh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9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</row>
    <row r="92" spans="1:40" ht="1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9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</row>
    <row r="93" spans="1:40" ht="15" customHeigh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9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</row>
    <row r="94" spans="1:40" ht="15" customHeigh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9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</row>
    <row r="95" spans="1:40" ht="15" customHeigh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9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</row>
    <row r="96" spans="1:40" ht="15" customHeigh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9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</row>
    <row r="97" spans="1:40" ht="15" customHeigh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9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</row>
    <row r="98" spans="1:40" ht="15" customHeight="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9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</row>
    <row r="99" spans="1:40" ht="15" customHeight="1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9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</row>
    <row r="100" spans="1:40" ht="15" customHeight="1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9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</row>
    <row r="101" spans="1:40" ht="15" customHeigh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9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</row>
    <row r="102" spans="1:40" ht="15" customHeigh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9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</row>
    <row r="103" spans="1:40" ht="15" customHeigh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9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</row>
    <row r="104" spans="1:40" ht="15" customHeigh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9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</row>
    <row r="105" spans="1:40" ht="1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9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</row>
    <row r="106" spans="1:40" ht="15" customHeigh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9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</row>
    <row r="107" spans="1:40" ht="15" customHeigh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9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</row>
    <row r="108" spans="1:40" ht="15" customHeigh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9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</row>
    <row r="109" spans="1:40" ht="15" customHeight="1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9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</row>
    <row r="110" spans="1:40" ht="15" customHeight="1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9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</row>
    <row r="111" spans="1:40" ht="15" customHeight="1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9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</row>
    <row r="112" spans="1:40" ht="15" customHeight="1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9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</row>
    <row r="113" spans="1:40" ht="15" customHeight="1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9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</row>
    <row r="114" spans="1:40" ht="15" customHeight="1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9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</row>
    <row r="115" spans="1:40" ht="1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9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</row>
    <row r="116" spans="1:40" ht="15" customHeight="1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9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</row>
    <row r="117" spans="1:40" ht="15" customHeight="1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9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</row>
    <row r="118" spans="1:40" ht="15" customHeight="1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9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</row>
    <row r="119" spans="1:40" ht="15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9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</row>
    <row r="120" spans="1:40" ht="15" customHeight="1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9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</row>
    <row r="121" spans="1:40" ht="1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9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</row>
    <row r="122" spans="1:40" ht="1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9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</row>
    <row r="123" spans="1:40" ht="15" customHeight="1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9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</row>
    <row r="124" spans="1:40" ht="15" customHeigh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9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</row>
    <row r="125" spans="1:40" ht="15" customHeight="1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9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</row>
    <row r="126" spans="1:40" ht="15" customHeight="1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9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</row>
    <row r="127" spans="1:40" ht="15" customHeight="1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9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</row>
    <row r="128" spans="1:40" ht="1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9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</row>
    <row r="129" spans="1:40" ht="1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9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</row>
    <row r="130" spans="1:40" ht="15" customHeight="1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9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</row>
    <row r="131" spans="1:40" ht="1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9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</row>
    <row r="132" spans="1:40" ht="15" customHeight="1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9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</row>
    <row r="133" spans="1:40" ht="15" customHeight="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9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</row>
    <row r="134" spans="1:40" ht="15" customHeight="1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9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</row>
    <row r="135" spans="1:40" ht="15" customHeight="1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9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</row>
    <row r="136" spans="1:40" ht="15" customHeight="1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9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</row>
    <row r="137" spans="1:40" ht="15" customHeight="1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9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</row>
    <row r="138" spans="1:40" ht="15" customHeight="1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9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</row>
    <row r="139" spans="1:40" ht="15" customHeight="1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9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</row>
    <row r="140" spans="1:40" ht="15" customHeight="1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9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</row>
    <row r="141" spans="1:40" ht="15" customHeight="1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9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</row>
    <row r="142" spans="1:40" ht="15" customHeight="1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9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</row>
    <row r="143" spans="1:40" ht="15" customHeight="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9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</row>
    <row r="144" spans="1:40" ht="15" customHeight="1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9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</row>
    <row r="145" spans="1:40" ht="15" customHeight="1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9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</row>
    <row r="146" spans="1:40" ht="15" customHeight="1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9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</row>
    <row r="147" spans="1:40" ht="15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9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</row>
    <row r="148" spans="1:40" ht="15" customHeight="1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9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</row>
    <row r="149" spans="1:40" ht="15" customHeight="1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9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</row>
    <row r="150" spans="1:40" ht="15" customHeight="1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9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</row>
    <row r="151" spans="1:40" ht="15" customHeight="1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9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</row>
    <row r="152" spans="1:40" ht="15" customHeigh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9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</row>
    <row r="153" spans="1:40" ht="15" customHeight="1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9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</row>
    <row r="154" spans="1:40" ht="15" customHeight="1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9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</row>
    <row r="155" spans="1:40" ht="15" customHeight="1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9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</row>
    <row r="156" spans="1:40" ht="15" customHeight="1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9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</row>
    <row r="157" spans="1:40" ht="15" customHeight="1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9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</row>
    <row r="158" spans="1:40" ht="15" customHeight="1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9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</row>
    <row r="159" spans="1:40" ht="15" customHeight="1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9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</row>
    <row r="160" spans="1:40" ht="15" customHeight="1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9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</row>
    <row r="161" spans="1:40" ht="15" customHeight="1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9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</row>
    <row r="162" spans="1:40" ht="15" customHeight="1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9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</row>
    <row r="163" spans="1:40" ht="15" customHeight="1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9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</row>
    <row r="164" spans="1:40" ht="15" customHeight="1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9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</row>
    <row r="165" spans="1:40" ht="15" customHeight="1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9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</row>
    <row r="166" spans="1:40" ht="15" customHeight="1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9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</row>
    <row r="167" spans="1:40" ht="15" customHeight="1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9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</row>
    <row r="168" spans="1:40" ht="1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9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</row>
    <row r="169" spans="1:40" ht="15" customHeight="1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9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</row>
    <row r="170" spans="1:40" ht="15" customHeight="1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9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</row>
    <row r="171" spans="1:40" ht="15" customHeight="1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9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</row>
    <row r="172" spans="1:40" ht="15" customHeight="1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9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</row>
    <row r="173" spans="1:40" ht="15" customHeight="1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9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</row>
    <row r="174" spans="1:40" ht="15" customHeight="1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9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</row>
    <row r="175" spans="1:40" ht="15" customHeight="1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9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</row>
    <row r="176" spans="1:40" ht="15" customHeight="1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9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</row>
    <row r="177" spans="1:40" ht="15" customHeight="1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9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</row>
    <row r="178" spans="1:40" ht="15" customHeigh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9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</row>
    <row r="179" spans="1:40" ht="15" customHeight="1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9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</row>
    <row r="180" spans="1:40" ht="15" customHeigh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9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</row>
    <row r="181" spans="1:40" ht="15" customHeight="1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9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</row>
    <row r="182" spans="1:40" ht="15" customHeight="1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9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</row>
    <row r="183" spans="1:40" ht="15" customHeight="1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9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</row>
    <row r="184" spans="1:40" ht="15" customHeight="1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9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</row>
    <row r="185" spans="1:40" ht="15" customHeight="1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9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</row>
    <row r="186" spans="1:40" ht="15" customHeight="1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9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</row>
    <row r="187" spans="1:40" ht="1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9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</row>
    <row r="188" spans="1:40" ht="1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9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</row>
    <row r="189" spans="1:40" ht="1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9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</row>
    <row r="190" spans="1:40" ht="1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9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</row>
    <row r="191" spans="1:40" ht="15" customHeight="1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9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</row>
    <row r="192" spans="1:40" ht="15" customHeight="1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9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</row>
    <row r="193" spans="1:40" ht="15" customHeight="1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9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</row>
    <row r="194" spans="1:40" ht="15" customHeight="1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9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</row>
    <row r="195" spans="1:40" ht="15" customHeight="1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9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</row>
    <row r="196" spans="1:40" ht="15" customHeight="1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9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</row>
    <row r="197" spans="1:40" ht="15" customHeight="1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9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</row>
    <row r="198" spans="1:40" ht="15" customHeight="1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9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</row>
    <row r="199" spans="1:40" ht="15" customHeight="1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9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</row>
    <row r="200" spans="1:40" ht="15" customHeight="1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9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</row>
    <row r="201" spans="1:40" ht="15" customHeight="1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9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</row>
    <row r="202" spans="1:40" ht="15" customHeight="1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9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</row>
    <row r="203" spans="1:40" ht="15" customHeight="1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9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</row>
    <row r="204" spans="1:40" ht="15" customHeight="1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9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</row>
    <row r="205" spans="1:40" ht="15" customHeight="1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9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</row>
    <row r="206" spans="1:40" ht="15" customHeigh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9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</row>
    <row r="207" spans="1:40" ht="15" customHeigh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9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</row>
    <row r="208" spans="1:40" ht="15" customHeight="1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9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</row>
    <row r="209" spans="1:40" ht="15" customHeigh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9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</row>
    <row r="210" spans="1:40" ht="15" customHeight="1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9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</row>
    <row r="211" spans="1:40" ht="15" customHeight="1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9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</row>
    <row r="212" spans="1:40" ht="15" customHeight="1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9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</row>
    <row r="213" spans="1:40" ht="15" customHeight="1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9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</row>
    <row r="214" spans="1:40" ht="15" customHeight="1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9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</row>
    <row r="215" spans="1:40" ht="15" customHeight="1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9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</row>
    <row r="216" spans="1:40" ht="15" customHeight="1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9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</row>
    <row r="217" spans="1:40" ht="15" customHeight="1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9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</row>
    <row r="218" spans="1:40" ht="15" customHeight="1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9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</row>
    <row r="219" spans="1:40" ht="15" customHeight="1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9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</row>
    <row r="220" spans="1:40" ht="15" customHeight="1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9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</row>
    <row r="221" spans="1:40" ht="15" customHeight="1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9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</row>
    <row r="222" spans="1:40" ht="15" customHeight="1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9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</row>
    <row r="223" spans="1:40" ht="15" customHeight="1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9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</row>
    <row r="224" spans="1:40" ht="15" customHeight="1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9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</row>
    <row r="225" spans="1:40" ht="15" customHeight="1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9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</row>
    <row r="226" spans="1:40" ht="15" customHeight="1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9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</row>
    <row r="227" spans="1:40" ht="15" customHeight="1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9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</row>
    <row r="228" spans="1:40" ht="15" customHeight="1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9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</row>
    <row r="229" spans="1:40" ht="15" customHeight="1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9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</row>
    <row r="230" spans="1:40" ht="15" customHeight="1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9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</row>
    <row r="231" spans="1:40" ht="15" customHeight="1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9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</row>
    <row r="232" spans="1:40" ht="15" customHeight="1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9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</row>
    <row r="233" spans="1:40" ht="15" customHeight="1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9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</row>
    <row r="234" spans="1:40" ht="15" customHeight="1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9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</row>
    <row r="235" spans="1:40" ht="15" customHeight="1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9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</row>
    <row r="236" spans="1:40" ht="15" customHeight="1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9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</row>
    <row r="237" spans="1:40" ht="15" customHeigh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9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</row>
    <row r="238" spans="1:40" ht="15" customHeight="1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9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</row>
    <row r="239" spans="1:40" ht="15" customHeight="1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9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</row>
    <row r="240" spans="1:40" ht="15" customHeight="1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9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</row>
    <row r="241" spans="1:40" ht="15" customHeight="1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9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</row>
    <row r="242" spans="1:40" ht="15" customHeight="1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9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</row>
    <row r="243" spans="1:40" ht="15" customHeight="1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9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</row>
    <row r="244" spans="1:40" ht="15" customHeight="1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9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</row>
    <row r="245" spans="1:40" ht="15" customHeight="1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9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</row>
    <row r="246" spans="1:40" ht="15" customHeight="1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9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</row>
    <row r="247" spans="1:40" ht="15" customHeight="1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9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</row>
    <row r="248" spans="1:40" ht="15" customHeight="1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9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</row>
    <row r="249" spans="1:40" ht="15" customHeight="1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9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</row>
    <row r="250" spans="1:40" ht="15" customHeight="1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9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</row>
    <row r="251" spans="1:40" ht="1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9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</row>
    <row r="252" spans="1:40" ht="15" customHeight="1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9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</row>
    <row r="253" spans="1:40" ht="15" customHeight="1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9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</row>
    <row r="254" spans="1:40" ht="15" customHeight="1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9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</row>
    <row r="255" spans="1:40" ht="15" customHeight="1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9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</row>
    <row r="256" spans="1:40" ht="15" customHeight="1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9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</row>
    <row r="257" spans="1:40" ht="15" customHeight="1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9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</row>
    <row r="258" spans="1:40" ht="15" customHeight="1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9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</row>
    <row r="259" spans="1:40" ht="15" customHeight="1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9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</row>
    <row r="260" spans="1:40" ht="15" customHeight="1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9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</row>
    <row r="261" spans="1:40" ht="15" customHeight="1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9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</row>
    <row r="262" spans="1:40" ht="15" customHeight="1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9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</row>
    <row r="263" spans="1:40" ht="15" customHeigh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9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</row>
    <row r="264" spans="1:40" ht="15" customHeigh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9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</row>
    <row r="265" spans="1:40" ht="15" customHeight="1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9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</row>
    <row r="266" spans="1:40" ht="15" customHeigh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9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</row>
    <row r="267" spans="1:40" ht="15" customHeight="1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9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</row>
    <row r="268" spans="1:40" ht="15" customHeight="1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9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</row>
    <row r="269" spans="1:40" ht="15" customHeight="1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9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</row>
    <row r="270" spans="1:40" ht="15" customHeight="1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9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</row>
    <row r="271" spans="1:40" ht="15" customHeight="1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9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</row>
    <row r="272" spans="1:40" ht="15" customHeight="1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9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</row>
    <row r="273" spans="1:40" ht="15" customHeight="1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9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</row>
    <row r="274" spans="1:40" ht="15" customHeight="1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9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</row>
    <row r="275" spans="1:40" ht="15" customHeight="1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9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</row>
    <row r="276" spans="1:40" ht="15" customHeight="1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9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</row>
    <row r="277" spans="1:40" ht="15" customHeight="1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9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</row>
    <row r="278" spans="1:40" ht="15" customHeight="1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9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</row>
    <row r="279" spans="1:40" ht="15" customHeight="1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9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</row>
    <row r="280" spans="1:40" ht="15" customHeight="1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9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</row>
    <row r="281" spans="1:40" ht="15" customHeight="1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9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</row>
    <row r="282" spans="1:40" ht="15" customHeight="1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9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</row>
    <row r="283" spans="1:40" ht="15" customHeight="1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9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</row>
    <row r="284" spans="1:40" ht="15" customHeight="1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9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</row>
    <row r="285" spans="1:40" ht="15" customHeight="1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9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</row>
    <row r="286" spans="1:40" ht="15" customHeight="1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9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</row>
    <row r="287" spans="1:40" ht="15" customHeight="1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9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</row>
    <row r="288" spans="1:40" ht="15" customHeight="1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9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</row>
    <row r="289" spans="1:40" ht="15" customHeight="1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9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</row>
    <row r="290" spans="1:40" ht="15" customHeight="1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9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</row>
    <row r="291" spans="1:40" ht="15" customHeight="1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9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</row>
    <row r="292" spans="1:40" ht="15" customHeigh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9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</row>
    <row r="293" spans="1:40" ht="15" customHeigh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9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</row>
    <row r="294" spans="1:40" ht="15" customHeight="1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9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</row>
    <row r="295" spans="1:40" ht="15" customHeigh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9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</row>
    <row r="296" spans="1:40" ht="15" customHeight="1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9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</row>
    <row r="297" spans="1:40" ht="15" customHeight="1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9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</row>
    <row r="298" spans="1:40" ht="15" customHeight="1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9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</row>
    <row r="299" spans="1:40" ht="15" customHeight="1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9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</row>
    <row r="300" spans="1:40" ht="15" customHeight="1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9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</row>
    <row r="301" spans="1:40" ht="15" customHeight="1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9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</row>
    <row r="302" spans="1:40" ht="15" customHeight="1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9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</row>
    <row r="303" spans="1:40" ht="15" customHeight="1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9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</row>
    <row r="304" spans="1:40" ht="15" customHeight="1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9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</row>
    <row r="305" spans="1:40" ht="15" customHeight="1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9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</row>
    <row r="306" spans="1:40" ht="15" customHeight="1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9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</row>
    <row r="307" spans="1:40" ht="15" customHeight="1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9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</row>
    <row r="308" spans="1:40" ht="15" customHeight="1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9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</row>
    <row r="309" spans="1:40" ht="15" customHeight="1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9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</row>
    <row r="310" spans="1:40" ht="15" customHeight="1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9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</row>
    <row r="311" spans="1:40" ht="15" customHeight="1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9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</row>
    <row r="312" spans="1:40" ht="1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9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</row>
    <row r="313" spans="1:40" ht="15" customHeight="1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9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</row>
    <row r="314" spans="1:40" ht="15" customHeight="1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9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</row>
    <row r="315" spans="1:40" ht="15" customHeight="1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9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</row>
    <row r="316" spans="1:40" ht="15" customHeight="1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9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</row>
    <row r="317" spans="1:40" ht="15" customHeight="1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9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</row>
    <row r="318" spans="1:40" ht="15" customHeight="1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9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</row>
    <row r="319" spans="1:40" ht="15" customHeight="1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9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</row>
    <row r="320" spans="1:40" ht="15" customHeight="1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9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</row>
    <row r="321" spans="1:40" ht="15" customHeight="1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9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</row>
    <row r="322" spans="1:40" ht="15" customHeigh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9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</row>
    <row r="323" spans="1:40" ht="15" customHeigh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9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</row>
    <row r="324" spans="1:40" ht="15" customHeight="1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9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</row>
    <row r="325" spans="1:40" ht="15" customHeigh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9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</row>
    <row r="326" spans="1:40" ht="15" customHeight="1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9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</row>
    <row r="327" spans="1:40" ht="15" customHeight="1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9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</row>
    <row r="328" spans="1:40" ht="15" customHeight="1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9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</row>
    <row r="329" spans="1:40" ht="15" customHeight="1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9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</row>
    <row r="330" spans="1:40" ht="15" customHeight="1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9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</row>
    <row r="331" spans="1:40" ht="15" customHeight="1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9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</row>
    <row r="332" spans="1:40" ht="15" customHeight="1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9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</row>
    <row r="333" spans="1:40" ht="15" customHeight="1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9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</row>
    <row r="334" spans="1:40" ht="15" customHeight="1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9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</row>
    <row r="335" spans="1:40" ht="15" customHeight="1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9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</row>
    <row r="336" spans="1:40" ht="15" customHeight="1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9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</row>
    <row r="337" spans="1:40" ht="15" customHeight="1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9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</row>
    <row r="338" spans="1:40" ht="15" customHeight="1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9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</row>
    <row r="339" spans="1:40" ht="15" customHeight="1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9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</row>
    <row r="340" spans="1:40" ht="15" customHeight="1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9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</row>
    <row r="341" spans="1:40" ht="15" customHeight="1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9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</row>
    <row r="342" spans="1:40" ht="15" customHeight="1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9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</row>
    <row r="343" spans="1:40" ht="15" customHeight="1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9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</row>
    <row r="344" spans="1:40" ht="15" customHeight="1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9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</row>
    <row r="345" spans="1:40" ht="15" customHeight="1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9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</row>
    <row r="346" spans="1:40" ht="15" customHeight="1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9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</row>
    <row r="347" spans="1:40" ht="15" customHeight="1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9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</row>
    <row r="348" spans="1:40" ht="15" customHeight="1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9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</row>
    <row r="349" spans="1:40" ht="15" customHeight="1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9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</row>
    <row r="350" spans="1:40" ht="15" customHeight="1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9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</row>
    <row r="351" spans="1:40" ht="15" customHeigh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9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</row>
    <row r="352" spans="1:40" ht="15" customHeigh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9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</row>
    <row r="353" spans="1:40" ht="15" customHeight="1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9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</row>
    <row r="354" spans="1:40" ht="15" customHeigh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9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</row>
    <row r="355" spans="1:40" ht="15" customHeight="1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9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</row>
    <row r="356" spans="1:40" ht="15" customHeight="1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9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</row>
    <row r="357" spans="1:40" ht="15" customHeight="1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9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</row>
    <row r="358" spans="1:40" ht="15" customHeight="1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9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</row>
    <row r="359" spans="1:40" ht="15" customHeight="1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9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</row>
    <row r="360" spans="1:40" ht="15" customHeight="1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9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</row>
    <row r="361" spans="1:40" ht="15" customHeight="1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9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</row>
    <row r="362" spans="1:40" ht="15" customHeight="1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9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</row>
    <row r="363" spans="1:40" ht="15" customHeight="1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9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</row>
    <row r="364" spans="1:40" ht="15" customHeight="1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9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</row>
    <row r="365" spans="1:40" ht="15" customHeight="1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9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</row>
    <row r="366" spans="1:40" ht="15" customHeight="1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9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</row>
    <row r="367" spans="1:40" ht="15" customHeight="1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9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</row>
    <row r="368" spans="1:40" ht="15" customHeight="1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9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</row>
    <row r="369" spans="1:40" ht="15" customHeight="1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9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</row>
    <row r="370" spans="1:40" ht="15" customHeight="1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9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</row>
    <row r="371" spans="1:40" ht="15" customHeight="1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9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</row>
    <row r="372" spans="1:40" ht="15" customHeight="1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9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</row>
    <row r="373" spans="1:40" ht="1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9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</row>
    <row r="374" spans="1:40" ht="15" customHeight="1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9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</row>
    <row r="375" spans="1:40" ht="15" customHeight="1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9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</row>
    <row r="376" spans="1:40" ht="15" customHeight="1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9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</row>
    <row r="377" spans="1:40" ht="15" customHeight="1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9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</row>
    <row r="378" spans="1:40" ht="15" customHeight="1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9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</row>
    <row r="379" spans="1:40" ht="15" customHeight="1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9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</row>
    <row r="380" spans="1:40" ht="15" customHeight="1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9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</row>
    <row r="381" spans="1:40" ht="15" customHeight="1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9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</row>
    <row r="382" spans="1:40" ht="15" customHeight="1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9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</row>
    <row r="383" spans="1:40" ht="15" customHeight="1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9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</row>
    <row r="384" spans="1:40" ht="15" customHeight="1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9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</row>
    <row r="385" spans="1:40" ht="15" customHeight="1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9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</row>
    <row r="386" spans="1:40" ht="15" customHeight="1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9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</row>
    <row r="387" spans="1:40" ht="15" customHeight="1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9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</row>
    <row r="388" spans="1:40" ht="15" customHeight="1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9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</row>
    <row r="389" spans="1:40" ht="15" customHeight="1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9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</row>
    <row r="390" spans="1:40" ht="15" customHeight="1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9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</row>
    <row r="391" spans="1:40" ht="15" customHeight="1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9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</row>
    <row r="392" spans="1:40" ht="15" customHeight="1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9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</row>
    <row r="393" spans="1:40" ht="15" customHeight="1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9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</row>
    <row r="394" spans="1:40" ht="15" customHeight="1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9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</row>
    <row r="395" spans="1:40" ht="15" customHeight="1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9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</row>
    <row r="396" spans="1:40" ht="15" customHeight="1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9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</row>
    <row r="397" spans="1:40" ht="15" customHeight="1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9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</row>
    <row r="398" spans="1:40" ht="15" customHeight="1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9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</row>
    <row r="399" spans="1:40" ht="15" customHeight="1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9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</row>
    <row r="400" spans="1:40" ht="15" customHeight="1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9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</row>
    <row r="401" spans="1:40" ht="15" customHeight="1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9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</row>
    <row r="402" spans="1:40" ht="15" customHeight="1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9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</row>
    <row r="403" spans="1:40" ht="15" customHeight="1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9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</row>
    <row r="404" spans="1:40" ht="15" customHeight="1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9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</row>
    <row r="405" spans="1:40" ht="15" customHeight="1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9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</row>
    <row r="406" spans="1:40" ht="15" customHeight="1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9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</row>
    <row r="407" spans="1:40" ht="15" customHeight="1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9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</row>
    <row r="408" spans="1:40" ht="15" customHeight="1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9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</row>
    <row r="409" spans="1:40" ht="15" customHeight="1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9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</row>
    <row r="410" spans="1:40" ht="15" customHeight="1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9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</row>
    <row r="411" spans="1:40" ht="15" customHeight="1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9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</row>
    <row r="412" spans="1:40" ht="15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9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</row>
    <row r="413" spans="1:40" ht="15" customHeight="1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9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</row>
    <row r="414" spans="1:40" ht="15" customHeight="1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9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</row>
    <row r="415" spans="1:40" ht="15" customHeight="1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9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</row>
    <row r="416" spans="1:40" ht="15" customHeight="1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9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</row>
    <row r="417" spans="1:40" ht="15" customHeight="1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9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</row>
    <row r="418" spans="1:40" ht="15" customHeight="1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9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</row>
    <row r="419" spans="1:40" ht="15" customHeight="1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9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</row>
    <row r="420" spans="1:40" ht="15" customHeight="1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9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</row>
    <row r="421" spans="1:40" ht="15" customHeight="1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9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</row>
    <row r="422" spans="1:40" ht="15" customHeight="1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9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</row>
    <row r="423" spans="1:40" ht="15" customHeight="1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9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</row>
    <row r="424" spans="1:40" ht="15" customHeight="1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9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</row>
    <row r="425" spans="1:40" ht="15" customHeight="1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9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</row>
    <row r="426" spans="1:40" ht="15" customHeight="1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9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</row>
    <row r="427" spans="1:40" ht="15" customHeight="1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9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</row>
    <row r="428" spans="1:40" ht="15" customHeight="1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9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</row>
    <row r="429" spans="1:40" ht="15" customHeight="1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9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</row>
    <row r="430" spans="1:40" ht="15" customHeight="1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9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</row>
    <row r="431" spans="1:40" ht="15" customHeight="1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9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</row>
    <row r="432" spans="1:40" ht="15" customHeight="1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9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</row>
    <row r="433" spans="1:40" ht="15" customHeight="1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9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</row>
    <row r="434" spans="1:40" ht="1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9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</row>
    <row r="435" spans="1:40" ht="15" customHeight="1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9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</row>
    <row r="436" spans="1:40" ht="15" customHeight="1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9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</row>
    <row r="437" spans="1:40" ht="15" customHeight="1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9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</row>
    <row r="438" spans="1:40" ht="15" customHeight="1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9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</row>
    <row r="439" spans="1:40" ht="15" customHeight="1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9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</row>
    <row r="440" spans="1:40" ht="15" customHeight="1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9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</row>
    <row r="441" spans="1:40" ht="15" customHeight="1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9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</row>
    <row r="442" spans="1:40" ht="15" customHeight="1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9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</row>
    <row r="443" spans="1:40" ht="15" customHeight="1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9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</row>
    <row r="444" spans="1:40" ht="15" customHeight="1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9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</row>
    <row r="445" spans="1:40" ht="15" customHeight="1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9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</row>
    <row r="446" spans="1:40" ht="15" customHeight="1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9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</row>
    <row r="447" spans="1:40" ht="15" customHeight="1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9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</row>
    <row r="448" spans="1:40" ht="15" customHeight="1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9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</row>
    <row r="449" spans="1:40" ht="15" customHeight="1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9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</row>
    <row r="450" spans="1:40" ht="15" customHeight="1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9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</row>
    <row r="451" spans="1:40" ht="15" customHeight="1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9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</row>
    <row r="452" spans="1:40" ht="15" customHeight="1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9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</row>
    <row r="453" spans="1:40" ht="15" customHeight="1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9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</row>
    <row r="454" spans="1:40" ht="15" customHeight="1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9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</row>
    <row r="455" spans="1:40" ht="15" customHeight="1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9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</row>
    <row r="456" spans="1:40" ht="15" customHeight="1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9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</row>
    <row r="457" spans="1:40" ht="15" customHeight="1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9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</row>
    <row r="458" spans="1:40" ht="15" customHeight="1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9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</row>
    <row r="459" spans="1:40" ht="15" customHeight="1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9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</row>
    <row r="460" spans="1:40" ht="15" customHeight="1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9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</row>
    <row r="461" spans="1:40" ht="15" customHeight="1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9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</row>
    <row r="462" spans="1:40" ht="15" customHeight="1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9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</row>
    <row r="463" spans="1:40" ht="15" customHeight="1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9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</row>
    <row r="464" spans="1:40" ht="15" customHeight="1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9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</row>
    <row r="465" spans="1:40" ht="15" customHeight="1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9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</row>
    <row r="466" spans="1:40" ht="15" customHeight="1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9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</row>
    <row r="467" spans="1:40" ht="15" customHeight="1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9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</row>
    <row r="468" spans="1:40" ht="15" customHeight="1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9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</row>
    <row r="469" spans="1:40" ht="15" customHeight="1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9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</row>
    <row r="470" spans="1:40" ht="15" customHeight="1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9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</row>
    <row r="471" spans="1:40" ht="15" customHeight="1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9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</row>
    <row r="472" spans="1:40" ht="15" customHeight="1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9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</row>
    <row r="473" spans="1:40" ht="15" customHeight="1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9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</row>
    <row r="474" spans="1:40" ht="15" customHeight="1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9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</row>
    <row r="475" spans="1:40" ht="15" customHeight="1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9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</row>
    <row r="476" spans="1:40" ht="15" customHeight="1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9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</row>
    <row r="477" spans="1:40" ht="15" customHeight="1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9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</row>
    <row r="478" spans="1:40" ht="15" customHeight="1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9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</row>
    <row r="479" spans="1:40" ht="15" customHeight="1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9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</row>
    <row r="480" spans="1:40" ht="15" customHeight="1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9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</row>
    <row r="481" spans="1:40" ht="15" customHeight="1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9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</row>
    <row r="482" spans="1:40" ht="15" customHeight="1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9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</row>
    <row r="483" spans="1:40" ht="15" customHeight="1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9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</row>
    <row r="484" spans="1:40" ht="15" customHeight="1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9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</row>
    <row r="485" spans="1:40" ht="15" customHeight="1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9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</row>
    <row r="486" spans="1:40" ht="15" customHeight="1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9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</row>
    <row r="487" spans="1:40" ht="15" customHeight="1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9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</row>
    <row r="488" spans="1:40" ht="15" customHeight="1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9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</row>
    <row r="489" spans="1:40" ht="15" customHeight="1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9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</row>
    <row r="490" spans="1:40" ht="15" customHeight="1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9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</row>
    <row r="491" spans="1:40" ht="15" customHeight="1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9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</row>
    <row r="492" spans="1:40" ht="15" customHeight="1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9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</row>
    <row r="493" spans="1:40" ht="15" customHeight="1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9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</row>
    <row r="494" spans="1:40" ht="15" customHeight="1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9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</row>
    <row r="495" spans="1:40" ht="1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9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</row>
    <row r="496" spans="1:40" ht="15" customHeight="1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9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</row>
    <row r="497" spans="1:40" ht="15" customHeight="1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9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</row>
    <row r="498" spans="1:40" ht="15" customHeight="1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9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</row>
    <row r="499" spans="1:40" ht="15" customHeight="1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9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</row>
    <row r="500" spans="1:40" ht="15" customHeight="1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9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</row>
    <row r="501" spans="1:40" ht="15" customHeight="1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9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</row>
    <row r="502" spans="1:40" ht="15" customHeight="1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9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</row>
    <row r="503" spans="1:40" ht="15" customHeight="1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9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</row>
    <row r="504" spans="1:40" ht="15" customHeight="1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9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</row>
    <row r="505" spans="1:40" ht="15" customHeight="1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9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</row>
    <row r="506" spans="1:40" ht="15" customHeight="1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9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</row>
    <row r="507" spans="1:40" ht="15" customHeight="1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9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</row>
    <row r="508" spans="1:40" ht="15" customHeight="1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9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</row>
    <row r="509" spans="1:40" ht="15" customHeight="1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9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</row>
    <row r="510" spans="1:40" ht="15" customHeight="1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9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</row>
    <row r="511" spans="1:40" ht="15" customHeight="1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9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</row>
    <row r="512" spans="1:40" ht="15" customHeight="1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9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</row>
    <row r="513" spans="1:40" ht="15" customHeight="1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9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</row>
    <row r="514" spans="1:40" ht="15" customHeight="1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9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</row>
    <row r="515" spans="1:40" ht="15" customHeight="1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9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</row>
    <row r="516" spans="1:40" ht="15" customHeight="1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9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</row>
    <row r="517" spans="1:40" ht="15" customHeight="1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9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</row>
    <row r="518" spans="1:40" ht="15" customHeight="1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9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</row>
    <row r="519" spans="1:40" ht="15" customHeight="1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9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</row>
    <row r="520" spans="1:40" ht="15" customHeight="1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9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</row>
    <row r="521" spans="1:40" ht="15" customHeight="1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9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</row>
    <row r="522" spans="1:40" ht="15" customHeight="1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9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</row>
    <row r="523" spans="1:40" ht="15" customHeight="1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9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</row>
    <row r="524" spans="1:40" ht="15" customHeight="1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9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</row>
    <row r="525" spans="1:40" ht="15" customHeight="1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9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</row>
    <row r="526" spans="1:40" ht="15" customHeight="1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9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</row>
    <row r="527" spans="1:40" ht="15" customHeight="1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9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</row>
    <row r="528" spans="1:40" ht="15" customHeight="1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9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</row>
    <row r="529" spans="1:40" ht="15" customHeight="1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9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</row>
    <row r="530" spans="1:40" ht="15" customHeight="1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9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</row>
    <row r="531" spans="1:40" ht="15" customHeight="1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9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</row>
    <row r="532" spans="1:40" ht="15" customHeight="1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9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</row>
    <row r="533" spans="1:40" ht="15" customHeight="1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9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</row>
    <row r="534" spans="1:40" ht="15" customHeight="1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9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</row>
    <row r="535" spans="1:40" ht="15" customHeight="1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9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</row>
    <row r="536" spans="1:40" ht="15" customHeight="1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9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</row>
    <row r="537" spans="1:40" ht="15" customHeight="1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9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</row>
    <row r="538" spans="1:40" ht="15" customHeight="1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9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</row>
    <row r="539" spans="1:40" ht="15" customHeight="1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9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</row>
    <row r="540" spans="1:40" ht="15" customHeight="1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9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</row>
    <row r="541" spans="1:40" ht="15" customHeight="1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9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</row>
    <row r="542" spans="1:40" ht="15" customHeight="1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9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</row>
    <row r="543" spans="1:40" ht="15" customHeight="1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9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</row>
    <row r="544" spans="1:40" ht="15" customHeight="1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9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</row>
    <row r="545" spans="1:40" ht="15" customHeight="1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9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</row>
    <row r="546" spans="1:40" ht="15" customHeight="1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9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</row>
    <row r="547" spans="1:40" ht="15" customHeight="1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9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</row>
    <row r="548" spans="1:40" ht="15" customHeight="1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9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</row>
    <row r="549" spans="1:40" ht="15" customHeight="1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9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</row>
    <row r="550" spans="1:40" ht="15" customHeight="1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9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</row>
    <row r="551" spans="1:40" ht="15" customHeight="1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9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</row>
    <row r="552" spans="1:40" ht="15" customHeight="1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9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</row>
    <row r="553" spans="1:40" ht="15" customHeight="1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9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</row>
    <row r="554" spans="1:40" ht="15" customHeight="1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9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</row>
    <row r="555" spans="1:40" ht="15" customHeight="1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9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</row>
    <row r="556" spans="1:40" ht="1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9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</row>
    <row r="557" spans="1:40" ht="15" customHeight="1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9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</row>
    <row r="558" spans="1:40" ht="15" customHeight="1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9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</row>
    <row r="559" spans="1:40" ht="15" customHeight="1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9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</row>
    <row r="560" spans="1:40" ht="15" customHeight="1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9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</row>
    <row r="561" spans="1:40" ht="15" customHeight="1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9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</row>
    <row r="562" spans="1:40" ht="15" customHeight="1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9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</row>
    <row r="563" spans="1:40" ht="15" customHeight="1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9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</row>
    <row r="564" spans="1:40" ht="15" customHeight="1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9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</row>
    <row r="565" spans="1:40" ht="15" customHeight="1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9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</row>
    <row r="566" spans="1:40" ht="15" customHeight="1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9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</row>
    <row r="567" spans="1:40" ht="15" customHeight="1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9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</row>
    <row r="568" spans="1:40" ht="15" customHeight="1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9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</row>
    <row r="569" spans="1:40" ht="15" customHeight="1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9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</row>
    <row r="570" spans="1:40" ht="15" customHeight="1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9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</row>
    <row r="571" spans="1:40" ht="15" customHeight="1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9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</row>
    <row r="572" spans="1:40" ht="15" customHeight="1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9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</row>
    <row r="573" spans="1:40" ht="15" customHeight="1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9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</row>
    <row r="574" spans="1:40" ht="15" customHeight="1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9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</row>
    <row r="575" spans="1:40" ht="15" customHeight="1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9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</row>
    <row r="576" spans="1:40" ht="15" customHeight="1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9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</row>
    <row r="577" spans="1:40" ht="15" customHeight="1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9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</row>
    <row r="578" spans="1:40" ht="15" customHeight="1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9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</row>
    <row r="579" spans="1:40" ht="15" customHeight="1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9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</row>
    <row r="580" spans="1:40" ht="15" customHeight="1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9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</row>
    <row r="581" spans="1:40" ht="15" customHeight="1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9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</row>
    <row r="582" spans="1:40" ht="15" customHeight="1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9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</row>
    <row r="583" spans="1:40" ht="15" customHeight="1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9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</row>
    <row r="584" spans="1:40" ht="15" customHeight="1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9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</row>
    <row r="585" spans="1:40" ht="15" customHeight="1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9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</row>
    <row r="586" spans="1:40" ht="15" customHeight="1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9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</row>
    <row r="587" spans="1:40" ht="15" customHeight="1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9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</row>
    <row r="588" spans="1:40" ht="15" customHeight="1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9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</row>
    <row r="589" spans="1:40" ht="15" customHeight="1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9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</row>
    <row r="590" spans="1:40" ht="15" customHeight="1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9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</row>
    <row r="591" spans="1:40" ht="15" customHeight="1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9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</row>
    <row r="592" spans="1:40" ht="15" customHeight="1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9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</row>
    <row r="593" spans="1:40" ht="15" customHeight="1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9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</row>
    <row r="594" spans="1:40" ht="15" customHeight="1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9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</row>
    <row r="595" spans="1:40" ht="15" customHeight="1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9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</row>
    <row r="596" spans="1:40" ht="15" customHeight="1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9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</row>
    <row r="597" spans="1:40" ht="15" customHeight="1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9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</row>
    <row r="598" spans="1:40" ht="15" customHeight="1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9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</row>
    <row r="599" spans="1:40" ht="15" customHeight="1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9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</row>
    <row r="600" spans="1:40" ht="15" customHeight="1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9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</row>
    <row r="601" spans="1:40" ht="15" customHeight="1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9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</row>
    <row r="602" spans="1:40" ht="15" customHeight="1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9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</row>
    <row r="603" spans="1:40" ht="15" customHeight="1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9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</row>
    <row r="604" spans="1:40" ht="15" customHeight="1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9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</row>
    <row r="605" spans="1:40" ht="15" customHeight="1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9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</row>
    <row r="606" spans="1:40" ht="15" customHeight="1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9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</row>
    <row r="607" spans="1:40" ht="15" customHeight="1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9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</row>
    <row r="608" spans="1:40" ht="15" customHeight="1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9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</row>
    <row r="609" spans="1:40" ht="15" customHeight="1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9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</row>
    <row r="610" spans="1:40" ht="15" customHeight="1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9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</row>
    <row r="611" spans="1:40" ht="15" customHeight="1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9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</row>
    <row r="612" spans="1:40" ht="15" customHeight="1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9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</row>
    <row r="613" spans="1:40" ht="15" customHeight="1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9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</row>
    <row r="614" spans="1:40" ht="15" customHeight="1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9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</row>
    <row r="615" spans="1:40" ht="15" customHeight="1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9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</row>
    <row r="616" spans="1:40" ht="15" customHeight="1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9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</row>
    <row r="617" spans="1:40" ht="15" customHeight="1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9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</row>
    <row r="618" spans="1:40" ht="15" customHeight="1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9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</row>
    <row r="619" spans="1:40" ht="15" customHeight="1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9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</row>
    <row r="620" spans="1:40" ht="15" customHeight="1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9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</row>
    <row r="621" spans="1:40" ht="15" customHeight="1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9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</row>
    <row r="622" spans="1:40" ht="15" customHeight="1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9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</row>
    <row r="623" spans="1:40" ht="15" customHeight="1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9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</row>
    <row r="624" spans="1:40" ht="15" customHeight="1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9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</row>
    <row r="625" spans="1:40" ht="15" customHeight="1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9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</row>
    <row r="626" spans="1:40" ht="15" customHeight="1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9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</row>
    <row r="627" spans="1:40" ht="15" customHeight="1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9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</row>
    <row r="628" spans="1:40" ht="15" customHeight="1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9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</row>
    <row r="629" spans="1:40" ht="15" customHeight="1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9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</row>
    <row r="630" spans="1:40" ht="15" customHeight="1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9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</row>
    <row r="631" spans="1:40" ht="15" customHeight="1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9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</row>
    <row r="632" spans="1:40" ht="15" customHeight="1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9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</row>
    <row r="633" spans="1:40" ht="15" customHeight="1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9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</row>
    <row r="634" spans="1:40" ht="15" customHeight="1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9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</row>
    <row r="635" spans="1:40" ht="15" customHeight="1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9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</row>
    <row r="636" spans="1:40" ht="15" customHeight="1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9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</row>
    <row r="637" spans="1:40" ht="15" customHeight="1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9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</row>
    <row r="638" spans="1:40" ht="15" customHeight="1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9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</row>
    <row r="639" spans="1:40" ht="15" customHeight="1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9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</row>
    <row r="640" spans="1:40" ht="15" customHeight="1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9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</row>
    <row r="641" spans="1:40" ht="15" customHeight="1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9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</row>
    <row r="642" spans="1:40" ht="15" customHeight="1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9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</row>
    <row r="643" spans="1:40" ht="15" customHeight="1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9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</row>
    <row r="644" spans="1:40" ht="15" customHeight="1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9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</row>
    <row r="645" spans="1:40" ht="15" customHeight="1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9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</row>
    <row r="646" spans="1:40" ht="15" customHeight="1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</row>
    <row r="647" spans="1:40" ht="15" customHeight="1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9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</row>
    <row r="648" spans="1:40" ht="15" customHeight="1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9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</row>
    <row r="649" spans="1:40" ht="15" customHeight="1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9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</row>
    <row r="650" spans="1:40" ht="15" customHeight="1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9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</row>
    <row r="651" spans="1:40" ht="15" customHeight="1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9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</row>
    <row r="652" spans="1:40" ht="15" customHeight="1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9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</row>
    <row r="653" spans="1:40" ht="15" customHeight="1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9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</row>
    <row r="654" spans="1:40" ht="15" customHeight="1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9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</row>
    <row r="655" spans="1:40" ht="15" customHeight="1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9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</row>
    <row r="656" spans="1:40" ht="15" customHeight="1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9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</row>
    <row r="657" spans="1:40" ht="15" customHeight="1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9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</row>
    <row r="658" spans="1:40" ht="15" customHeight="1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9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</row>
    <row r="659" spans="1:40" ht="15" customHeight="1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9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</row>
    <row r="660" spans="1:40" ht="15" customHeight="1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9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</row>
    <row r="661" spans="1:40" ht="15" customHeight="1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9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</row>
    <row r="662" spans="1:40" ht="15" customHeight="1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9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</row>
    <row r="663" spans="1:40" ht="15" customHeight="1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9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</row>
    <row r="664" spans="1:40" ht="15" customHeight="1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9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</row>
    <row r="665" spans="1:40" ht="15" customHeight="1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9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</row>
    <row r="666" spans="1:40" ht="15" customHeight="1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9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</row>
    <row r="667" spans="1:40" ht="15" customHeight="1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9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</row>
    <row r="668" spans="1:40" ht="15" customHeight="1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9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</row>
    <row r="669" spans="1:40" ht="15" customHeight="1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9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</row>
    <row r="670" spans="1:40" ht="15" customHeight="1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9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</row>
    <row r="671" spans="1:40" ht="15" customHeight="1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9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</row>
    <row r="672" spans="1:40" ht="15" customHeight="1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9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</row>
    <row r="673" spans="1:40" ht="15" customHeight="1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9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</row>
    <row r="674" spans="1:40" ht="15" customHeight="1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9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</row>
    <row r="675" spans="1:40" ht="15" customHeight="1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9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</row>
    <row r="676" spans="1:40" ht="15" customHeight="1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9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</row>
    <row r="677" spans="1:40" ht="15" customHeight="1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9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</row>
    <row r="678" spans="1:40" ht="15" customHeight="1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9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</row>
    <row r="679" spans="1:40" ht="15" customHeight="1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9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</row>
    <row r="680" spans="1:40" ht="15" customHeight="1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9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</row>
    <row r="681" spans="1:40" ht="15" customHeight="1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9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</row>
    <row r="682" spans="1:40" ht="15" customHeight="1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9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</row>
    <row r="683" spans="1:40" ht="15" customHeight="1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9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</row>
    <row r="684" spans="1:40" ht="15" customHeight="1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9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</row>
    <row r="685" spans="1:40" ht="15" customHeight="1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9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</row>
    <row r="686" spans="1:40" ht="15" customHeight="1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9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</row>
    <row r="687" spans="1:40" ht="15" customHeight="1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9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</row>
    <row r="688" spans="1:40" ht="15" customHeight="1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9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</row>
    <row r="689" spans="1:40" ht="15" customHeight="1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9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</row>
    <row r="690" spans="1:40" ht="15" customHeight="1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9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</row>
    <row r="691" spans="1:40" ht="15" customHeight="1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9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</row>
    <row r="692" spans="1:40" ht="15" customHeight="1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9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</row>
    <row r="693" spans="1:40" ht="15" customHeight="1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9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</row>
    <row r="694" spans="1:40" ht="15" customHeight="1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9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</row>
    <row r="695" spans="1:40" ht="15" customHeight="1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9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</row>
    <row r="696" spans="1:40" ht="15" customHeight="1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9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</row>
    <row r="697" spans="1:40" ht="15" customHeight="1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9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</row>
    <row r="698" spans="1:40" ht="15" customHeight="1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9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</row>
    <row r="699" spans="1:40" ht="15" customHeight="1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9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</row>
    <row r="700" spans="1:40" ht="15" customHeight="1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9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</row>
    <row r="701" spans="1:40" ht="15" customHeight="1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9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</row>
    <row r="702" spans="1:40" ht="15" customHeight="1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9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</row>
    <row r="703" spans="1:40" ht="15" customHeight="1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9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</row>
    <row r="704" spans="1:40" ht="15" customHeight="1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9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</row>
    <row r="705" spans="1:40" ht="15" customHeight="1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9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</row>
    <row r="706" spans="1:40" ht="15" customHeight="1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9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</row>
    <row r="707" spans="1:40" ht="15" customHeight="1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9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</row>
    <row r="708" spans="1:40" ht="15" customHeight="1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9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</row>
    <row r="709" spans="1:40" ht="15" customHeight="1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9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</row>
    <row r="710" spans="1:40" ht="15" customHeight="1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9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</row>
    <row r="711" spans="1:40" ht="15" customHeight="1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9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</row>
    <row r="712" spans="1:40" ht="15" customHeight="1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9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</row>
    <row r="713" spans="1:40" ht="15" customHeight="1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9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</row>
    <row r="714" spans="1:40" ht="15" customHeight="1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9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</row>
    <row r="715" spans="1:40" ht="15" customHeight="1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9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</row>
    <row r="716" spans="1:40" ht="15" customHeight="1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9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</row>
    <row r="717" spans="1:40" ht="15" customHeight="1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9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</row>
    <row r="718" spans="1:40" ht="15" customHeight="1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9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</row>
    <row r="719" spans="1:40" ht="15" customHeight="1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9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</row>
    <row r="720" spans="1:40" ht="15" customHeight="1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9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</row>
    <row r="721" spans="1:40" ht="15" customHeight="1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9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</row>
    <row r="722" spans="1:40" ht="15" customHeight="1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9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</row>
    <row r="723" spans="1:40" ht="15" customHeight="1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9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</row>
    <row r="724" spans="1:40" ht="15" customHeight="1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9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</row>
    <row r="725" spans="1:40" ht="15" customHeight="1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9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</row>
    <row r="726" spans="1:40" ht="15" customHeight="1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9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</row>
    <row r="727" spans="1:40" ht="15" customHeight="1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9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</row>
    <row r="728" spans="1:40" ht="15" customHeight="1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9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</row>
    <row r="729" spans="1:40" ht="15" customHeight="1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9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</row>
    <row r="730" spans="1:40" ht="15" customHeight="1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9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</row>
    <row r="731" spans="1:40" ht="15" customHeight="1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9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</row>
    <row r="732" spans="1:40" ht="15" customHeight="1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9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</row>
    <row r="733" spans="1:40" ht="15" customHeight="1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9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</row>
    <row r="734" spans="1:40" ht="15" customHeight="1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9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</row>
    <row r="735" spans="1:40" ht="15" customHeight="1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9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</row>
    <row r="736" spans="1:40" ht="15" customHeight="1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9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</row>
    <row r="737" spans="1:40" ht="15" customHeight="1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9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</row>
    <row r="738" spans="1:40" ht="15" customHeight="1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9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</row>
    <row r="739" spans="1:40" ht="15" customHeight="1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9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</row>
    <row r="740" spans="1:40" ht="15" customHeight="1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9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</row>
    <row r="741" spans="1:40" ht="15" customHeight="1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9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</row>
    <row r="742" spans="1:40" ht="15" customHeight="1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9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</row>
    <row r="743" spans="1:40" ht="15" customHeight="1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9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</row>
    <row r="744" spans="1:40" ht="15" customHeight="1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9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</row>
    <row r="745" spans="1:40" ht="15" customHeight="1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9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</row>
    <row r="746" spans="1:40" ht="15" customHeight="1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9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</row>
    <row r="747" spans="1:40" ht="15" customHeight="1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9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</row>
    <row r="748" spans="1:40" ht="15" customHeight="1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9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</row>
    <row r="749" spans="1:40" ht="15" customHeight="1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9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</row>
    <row r="750" spans="1:40" ht="15" customHeight="1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9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</row>
    <row r="751" spans="1:40" ht="15" customHeight="1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9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</row>
    <row r="752" spans="1:40" ht="15" customHeight="1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9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</row>
    <row r="753" spans="1:40" ht="15" customHeight="1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9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</row>
    <row r="754" spans="1:40" ht="15" customHeight="1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9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</row>
    <row r="755" spans="1:40" ht="15" customHeight="1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9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</row>
    <row r="756" spans="1:40" ht="15" customHeight="1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9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</row>
    <row r="757" spans="1:40" ht="15" customHeight="1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9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</row>
    <row r="758" spans="1:40" ht="15" customHeight="1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9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</row>
    <row r="759" spans="1:40" ht="15" customHeight="1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9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</row>
    <row r="760" spans="1:40" ht="15" customHeight="1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9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</row>
    <row r="761" spans="1:40" ht="15" customHeight="1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9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</row>
    <row r="762" spans="1:40" ht="15" customHeight="1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9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</row>
    <row r="763" spans="1:40" ht="15" customHeight="1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9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</row>
    <row r="764" spans="1:40" ht="15" customHeight="1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9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</row>
    <row r="765" spans="1:40" ht="15" customHeight="1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9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</row>
    <row r="766" spans="1:40" ht="15" customHeight="1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9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</row>
    <row r="767" spans="1:40" ht="15" customHeight="1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9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</row>
    <row r="768" spans="1:40" ht="15" customHeight="1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9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</row>
    <row r="769" spans="1:40" ht="15" customHeight="1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9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</row>
    <row r="770" spans="1:40" ht="15" customHeight="1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9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</row>
    <row r="771" spans="1:40" ht="15" customHeight="1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9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</row>
    <row r="772" spans="1:40" ht="15" customHeight="1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9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</row>
    <row r="773" spans="1:40" ht="15" customHeight="1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9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</row>
    <row r="774" spans="1:40" ht="15" customHeight="1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9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</row>
    <row r="775" spans="1:40" ht="15" customHeight="1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9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</row>
    <row r="776" spans="1:40" ht="15" customHeight="1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9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</row>
    <row r="777" spans="1:40" ht="15" customHeight="1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9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</row>
    <row r="778" spans="1:40" ht="15" customHeight="1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9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</row>
    <row r="779" spans="1:40" ht="15" customHeight="1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9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</row>
    <row r="780" spans="1:40" ht="15" customHeight="1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9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</row>
    <row r="781" spans="1:40" ht="15" customHeight="1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9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</row>
    <row r="782" spans="1:40" ht="15" customHeight="1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9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</row>
    <row r="783" spans="1:40" ht="15" customHeight="1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9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</row>
    <row r="784" spans="1:40" ht="15" customHeight="1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9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</row>
    <row r="785" spans="1:40" ht="15" customHeight="1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9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</row>
    <row r="786" spans="1:40" ht="15" customHeight="1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9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</row>
    <row r="787" spans="1:40" ht="15" customHeight="1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9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</row>
    <row r="788" spans="1:40" ht="15" customHeight="1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9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</row>
    <row r="789" spans="1:40" ht="15" customHeight="1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9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</row>
    <row r="790" spans="1:40" ht="15" customHeight="1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9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</row>
    <row r="791" spans="1:40" ht="15" customHeight="1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9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</row>
    <row r="792" spans="1:40" ht="15" customHeight="1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9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</row>
    <row r="793" spans="1:40" ht="15" customHeight="1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9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</row>
    <row r="794" spans="1:40" ht="15" customHeight="1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9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</row>
    <row r="795" spans="1:40" ht="15" customHeight="1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9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</row>
    <row r="796" spans="1:40" ht="15" customHeight="1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9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</row>
    <row r="797" spans="1:40" ht="15" customHeight="1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9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</row>
    <row r="798" spans="1:40" ht="15" customHeight="1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9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</row>
    <row r="799" spans="1:40" ht="15" customHeight="1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9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</row>
    <row r="800" spans="1:40" ht="15" customHeight="1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9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</row>
    <row r="801" spans="1:40" ht="15" customHeight="1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9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</row>
    <row r="802" spans="1:40" ht="15" customHeight="1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9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</row>
    <row r="803" spans="1:40" ht="15" customHeight="1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9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</row>
    <row r="804" spans="1:40" ht="15" customHeight="1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9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</row>
    <row r="805" spans="1:40" ht="15" customHeight="1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9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</row>
    <row r="806" spans="1:40" ht="15" customHeight="1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9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</row>
    <row r="807" spans="1:40" ht="15" customHeight="1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9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</row>
    <row r="808" spans="1:40" ht="15" customHeight="1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9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</row>
    <row r="809" spans="1:40" ht="15" customHeight="1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9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</row>
    <row r="810" spans="1:40" ht="15" customHeight="1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9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</row>
    <row r="811" spans="1:40" ht="15" customHeight="1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9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</row>
    <row r="812" spans="1:40" ht="15" customHeight="1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9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</row>
    <row r="813" spans="1:40" ht="15" customHeight="1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9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</row>
    <row r="814" spans="1:40" ht="15" customHeight="1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9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</row>
    <row r="815" spans="1:40" ht="15" customHeight="1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9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</row>
    <row r="816" spans="1:40" ht="15" customHeight="1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9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</row>
    <row r="817" spans="1:40" ht="15" customHeight="1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9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</row>
    <row r="818" spans="1:40" ht="15" customHeight="1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9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</row>
    <row r="819" spans="1:40" ht="15" customHeight="1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9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</row>
    <row r="820" spans="1:40" ht="15" customHeight="1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9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</row>
    <row r="821" spans="1:40" ht="15" customHeight="1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9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</row>
    <row r="822" spans="1:40" ht="15" customHeight="1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9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</row>
    <row r="823" spans="1:40" ht="15" customHeight="1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9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</row>
    <row r="824" spans="1:40" ht="15" customHeight="1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9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</row>
    <row r="825" spans="1:40" ht="15" customHeight="1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9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</row>
    <row r="826" spans="1:40" ht="15" customHeight="1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9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</row>
    <row r="827" spans="1:40" ht="15" customHeight="1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9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</row>
    <row r="828" spans="1:40" ht="15" customHeight="1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9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</row>
    <row r="829" spans="1:40" ht="15" customHeight="1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9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</row>
    <row r="830" spans="1:40" ht="15" customHeight="1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9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</row>
    <row r="831" spans="1:40" ht="15" customHeight="1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9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</row>
    <row r="832" spans="1:40" ht="15" customHeight="1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9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</row>
    <row r="833" spans="1:40" ht="15" customHeight="1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9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</row>
    <row r="834" spans="1:40" ht="15" customHeight="1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9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</row>
    <row r="835" spans="1:40" ht="15" customHeight="1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9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</row>
    <row r="836" spans="1:40" ht="15" customHeight="1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9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</row>
    <row r="837" spans="1:40" ht="15" customHeight="1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9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</row>
    <row r="838" spans="1:40" ht="15" customHeight="1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9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</row>
    <row r="839" spans="1:40" ht="15" customHeight="1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9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</row>
    <row r="840" spans="1:40" ht="15" customHeight="1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9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</row>
    <row r="841" spans="1:40" ht="15" customHeight="1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9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</row>
    <row r="842" spans="1:40" ht="15" customHeight="1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9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</row>
    <row r="843" spans="1:40" ht="15" customHeight="1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9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</row>
    <row r="844" spans="1:40" ht="15" customHeight="1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9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</row>
    <row r="845" spans="1:40" ht="15" customHeight="1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9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</row>
    <row r="846" spans="1:40" ht="15" customHeight="1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9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</row>
    <row r="847" spans="1:40" ht="15" customHeight="1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9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</row>
    <row r="848" spans="1:40" ht="15" customHeight="1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9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</row>
    <row r="849" spans="1:40" ht="15" customHeight="1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9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</row>
    <row r="850" spans="1:40" ht="15" customHeight="1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9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</row>
    <row r="851" spans="1:40" ht="15" customHeight="1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9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</row>
    <row r="852" spans="1:40" ht="15" customHeight="1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9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</row>
    <row r="853" spans="1:40" ht="15" customHeight="1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9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</row>
    <row r="854" spans="1:40" ht="15" customHeight="1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9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</row>
    <row r="855" spans="1:40" ht="15" customHeight="1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9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</row>
    <row r="856" spans="1:40" ht="15" customHeight="1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9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</row>
    <row r="857" spans="1:40" ht="15" customHeight="1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9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</row>
    <row r="858" spans="1:40" ht="15" customHeight="1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9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</row>
    <row r="859" spans="1:40" ht="15" customHeight="1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9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</row>
    <row r="860" spans="1:40" ht="15" customHeight="1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9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</row>
    <row r="861" spans="1:40" ht="15" customHeight="1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9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</row>
    <row r="862" spans="1:40" ht="15" customHeight="1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9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</row>
    <row r="863" spans="1:40" ht="15" customHeight="1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9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</row>
    <row r="864" spans="1:40" ht="15" customHeight="1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9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</row>
    <row r="865" spans="1:40" ht="15" customHeight="1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9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</row>
    <row r="866" spans="1:40" ht="15" customHeight="1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9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</row>
    <row r="867" spans="1:40" ht="15" customHeight="1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9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</row>
    <row r="868" spans="1:40" ht="15" customHeight="1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9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</row>
    <row r="869" spans="1:40" ht="15" customHeight="1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9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</row>
    <row r="870" spans="1:40" ht="15" customHeight="1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9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</row>
    <row r="871" spans="1:40" ht="15" customHeight="1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9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</row>
    <row r="872" spans="1:40" ht="15" customHeight="1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9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</row>
    <row r="873" spans="1:40" ht="15" customHeight="1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9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</row>
    <row r="874" spans="1:40" ht="15" customHeight="1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9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</row>
    <row r="875" spans="1:40" ht="15" customHeight="1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9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</row>
    <row r="876" spans="1:40" ht="15" customHeight="1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9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</row>
    <row r="877" spans="1:40" ht="15" customHeight="1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9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</row>
    <row r="878" spans="1:40" ht="15" customHeight="1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9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</row>
    <row r="879" spans="1:40" ht="15" customHeight="1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9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</row>
    <row r="880" spans="1:40" ht="15" customHeight="1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9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</row>
    <row r="881" spans="1:40" ht="15" customHeight="1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9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</row>
    <row r="882" spans="1:40" ht="15" customHeight="1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9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</row>
    <row r="883" spans="1:40" ht="15" customHeight="1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9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</row>
    <row r="884" spans="1:40" ht="15" customHeight="1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9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</row>
    <row r="885" spans="1:40" ht="15" customHeight="1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9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</row>
    <row r="886" spans="1:40" ht="15" customHeight="1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9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</row>
    <row r="887" spans="1:40" ht="15" customHeight="1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9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</row>
    <row r="888" spans="1:40" ht="15" customHeight="1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9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</row>
    <row r="889" spans="1:40" ht="15" customHeight="1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9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</row>
    <row r="890" spans="1:40" ht="15" customHeight="1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9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</row>
    <row r="891" spans="1:40" ht="15" customHeight="1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9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</row>
    <row r="892" spans="1:40" ht="15" customHeight="1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9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</row>
    <row r="893" spans="1:40" ht="15" customHeight="1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9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</row>
    <row r="894" spans="1:40" ht="15" customHeight="1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9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</row>
    <row r="895" spans="1:40" ht="15" customHeight="1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9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</row>
    <row r="896" spans="1:40" ht="15" customHeight="1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9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</row>
    <row r="897" spans="1:40" ht="15" customHeight="1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9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</row>
    <row r="898" spans="1:40" ht="15" customHeight="1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9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</row>
    <row r="899" spans="1:40" ht="15" customHeight="1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9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</row>
    <row r="900" spans="1:40" ht="15" customHeight="1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9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</row>
    <row r="901" spans="1:40" ht="15" customHeight="1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9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</row>
    <row r="902" spans="1:40" ht="15" customHeight="1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9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</row>
    <row r="903" spans="1:40" ht="15" customHeight="1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9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</row>
    <row r="904" spans="1:40" ht="15" customHeight="1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9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</row>
    <row r="905" spans="1:40" ht="15" customHeight="1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9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</row>
    <row r="906" spans="1:40" ht="15" customHeight="1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9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</row>
    <row r="907" spans="1:40" ht="15" customHeight="1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9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</row>
    <row r="908" spans="1:40" ht="15" customHeight="1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9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</row>
    <row r="909" spans="1:40" ht="15" customHeight="1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9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</row>
    <row r="910" spans="1:40" ht="15" customHeight="1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9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</row>
    <row r="911" spans="1:40" ht="15" customHeight="1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9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</row>
    <row r="912" spans="1:40" ht="15" customHeight="1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9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</row>
    <row r="913" spans="1:40" ht="15" customHeight="1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9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</row>
    <row r="914" spans="1:40" ht="15" customHeight="1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9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</row>
    <row r="915" spans="1:40" ht="15" customHeight="1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9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</row>
    <row r="916" spans="1:40" ht="15" customHeight="1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9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</row>
    <row r="917" spans="1:40" ht="15" customHeight="1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9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</row>
    <row r="918" spans="1:40" ht="15" customHeight="1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9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</row>
    <row r="919" spans="1:40" ht="15" customHeight="1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9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</row>
    <row r="920" spans="1:40" ht="15" customHeight="1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9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</row>
    <row r="921" spans="1:40" ht="15" customHeight="1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9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</row>
    <row r="922" spans="1:40" ht="15" customHeight="1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9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</row>
    <row r="923" spans="1:40" ht="15" customHeight="1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9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</row>
    <row r="924" spans="1:40" ht="15" customHeight="1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9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</row>
    <row r="925" spans="1:40" ht="15" customHeight="1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9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</row>
    <row r="926" spans="1:40" ht="15" customHeight="1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9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</row>
    <row r="927" spans="1:40" ht="15" customHeight="1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9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</row>
    <row r="928" spans="1:40" ht="15" customHeight="1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9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</row>
    <row r="929" spans="1:40" ht="15" customHeight="1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9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</row>
    <row r="930" spans="1:40" ht="15" customHeight="1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9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</row>
    <row r="931" spans="1:40" ht="15" customHeight="1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9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</row>
    <row r="932" spans="1:40" ht="15" customHeight="1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9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</row>
    <row r="933" spans="1:40" ht="15" customHeight="1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9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</row>
    <row r="934" spans="1:40" ht="15" customHeight="1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9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</row>
    <row r="935" spans="1:40" ht="15" customHeight="1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9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</row>
    <row r="936" spans="1:40" ht="15" customHeight="1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9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</row>
    <row r="937" spans="1:40" ht="15" customHeight="1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9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</row>
    <row r="938" spans="1:40" ht="15" customHeight="1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9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</row>
    <row r="939" spans="1:40" ht="15" customHeight="1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9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</row>
    <row r="940" spans="1:40" ht="15" customHeight="1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9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</row>
    <row r="941" spans="1:40" ht="15" customHeight="1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9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</row>
    <row r="942" spans="1:40" ht="15" customHeight="1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9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</row>
    <row r="943" spans="1:40" ht="15" customHeight="1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9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</row>
    <row r="944" spans="1:40" ht="15" customHeight="1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9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</row>
    <row r="945" spans="1:40" ht="15" customHeight="1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9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</row>
    <row r="946" spans="1:40" ht="15" customHeight="1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9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</row>
    <row r="947" spans="1:40" ht="15" customHeight="1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9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</row>
    <row r="948" spans="1:40" ht="15" customHeight="1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9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</row>
    <row r="949" spans="1:40" ht="15" customHeight="1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9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</row>
    <row r="950" spans="1:40" ht="15" customHeight="1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9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</row>
    <row r="951" spans="1:40" ht="15" customHeight="1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9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</row>
    <row r="952" spans="1:40" ht="15" customHeight="1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9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</row>
    <row r="953" spans="1:40" ht="15" customHeight="1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9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</row>
    <row r="954" spans="1:40" ht="15" customHeight="1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9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</row>
    <row r="955" spans="1:40" ht="15" customHeight="1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9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</row>
    <row r="956" spans="1:40" ht="15" customHeight="1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9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</row>
    <row r="957" spans="1:40" ht="15" customHeight="1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9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</row>
    <row r="958" spans="1:40" ht="15" customHeight="1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9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</row>
    <row r="959" spans="1:40" ht="15" customHeight="1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9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</row>
    <row r="960" spans="1:40" ht="15" customHeight="1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9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</row>
    <row r="961" spans="1:40" ht="15" customHeight="1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9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</row>
    <row r="962" spans="1:40" ht="15" customHeight="1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9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</row>
    <row r="963" spans="1:40" ht="15" customHeight="1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9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</row>
    <row r="964" spans="1:40" ht="15" customHeight="1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9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</row>
    <row r="965" spans="1:40" ht="15" customHeight="1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9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</row>
    <row r="966" spans="1:40" ht="15" customHeight="1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9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</row>
    <row r="967" spans="1:40" ht="15" customHeight="1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9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</row>
    <row r="968" spans="1:40" ht="15" customHeight="1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9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</row>
    <row r="969" spans="1:40" ht="15" customHeight="1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9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</row>
    <row r="970" spans="1:40" ht="15" customHeight="1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9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</row>
    <row r="971" spans="1:40" ht="15" customHeight="1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9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</row>
    <row r="972" spans="1:40" ht="15" customHeight="1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9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</row>
  </sheetData>
  <autoFilter ref="A7:AN9" xr:uid="{00000000-0009-0000-0000-000000000000}">
    <sortState xmlns:xlrd2="http://schemas.microsoft.com/office/spreadsheetml/2017/richdata2" ref="A8:AN9">
      <sortCondition ref="C7:C9"/>
    </sortState>
  </autoFilter>
  <mergeCells count="7">
    <mergeCell ref="AB5:AC5"/>
    <mergeCell ref="P5:Q5"/>
    <mergeCell ref="R5:S5"/>
    <mergeCell ref="T5:U5"/>
    <mergeCell ref="V5:W5"/>
    <mergeCell ref="X5:Y5"/>
    <mergeCell ref="Z5:AA5"/>
  </mergeCells>
  <pageMargins left="0.23622047244094491" right="0.23622047244094491" top="0.74803149606299213" bottom="0.74803149606299213" header="0" footer="0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CD2B8-6EAD-46B2-BE6A-74341B85CED9}">
  <dimension ref="B2:O4"/>
  <sheetViews>
    <sheetView showGridLines="0" workbookViewId="0">
      <selection activeCell="I23" sqref="I23"/>
    </sheetView>
  </sheetViews>
  <sheetFormatPr baseColWidth="10" defaultRowHeight="15" customHeight="1" x14ac:dyDescent="0.3"/>
  <cols>
    <col min="1" max="1" width="1.77734375" style="110" customWidth="1"/>
    <col min="2" max="2" width="30.77734375" style="111" customWidth="1"/>
    <col min="3" max="14" width="8.77734375" style="115" customWidth="1"/>
    <col min="15" max="15" width="10.77734375" style="116" customWidth="1"/>
    <col min="16" max="16" width="1.77734375" style="110" customWidth="1"/>
    <col min="17" max="16384" width="11.5546875" style="110"/>
  </cols>
  <sheetData>
    <row r="2" spans="2:15" s="112" customFormat="1" ht="34.950000000000003" customHeight="1" x14ac:dyDescent="0.3">
      <c r="B2" s="113" t="s">
        <v>71</v>
      </c>
      <c r="C2" s="113" t="s">
        <v>72</v>
      </c>
      <c r="D2" s="113" t="s">
        <v>73</v>
      </c>
      <c r="E2" s="113" t="s">
        <v>74</v>
      </c>
      <c r="F2" s="113" t="s">
        <v>75</v>
      </c>
      <c r="G2" s="113" t="s">
        <v>76</v>
      </c>
      <c r="H2" s="113" t="s">
        <v>77</v>
      </c>
      <c r="I2" s="113" t="s">
        <v>78</v>
      </c>
      <c r="J2" s="113" t="s">
        <v>79</v>
      </c>
      <c r="K2" s="113" t="s">
        <v>80</v>
      </c>
      <c r="L2" s="113" t="s">
        <v>81</v>
      </c>
      <c r="M2" s="113" t="s">
        <v>82</v>
      </c>
      <c r="N2" s="113" t="s">
        <v>83</v>
      </c>
      <c r="O2" s="113" t="s">
        <v>31</v>
      </c>
    </row>
    <row r="3" spans="2:15" ht="15" customHeight="1" x14ac:dyDescent="0.3">
      <c r="B3" s="114" t="s">
        <v>69</v>
      </c>
      <c r="C3" s="117">
        <v>68</v>
      </c>
      <c r="D3" s="118">
        <v>10</v>
      </c>
      <c r="E3" s="118">
        <v>20</v>
      </c>
      <c r="F3" s="118"/>
      <c r="G3" s="118"/>
      <c r="H3" s="118">
        <v>15</v>
      </c>
      <c r="I3" s="118"/>
      <c r="J3" s="118">
        <v>10</v>
      </c>
      <c r="K3" s="118"/>
      <c r="L3" s="118">
        <v>13</v>
      </c>
      <c r="M3" s="118"/>
      <c r="N3" s="118"/>
      <c r="O3" s="117">
        <f>SUM(D3:M3)</f>
        <v>68</v>
      </c>
    </row>
    <row r="4" spans="2:15" ht="15" customHeight="1" x14ac:dyDescent="0.3">
      <c r="B4" s="114" t="s">
        <v>84</v>
      </c>
      <c r="C4" s="117">
        <v>290</v>
      </c>
      <c r="D4" s="118">
        <v>40</v>
      </c>
      <c r="E4" s="118">
        <v>90</v>
      </c>
      <c r="F4" s="118">
        <v>30</v>
      </c>
      <c r="G4" s="118">
        <v>30</v>
      </c>
      <c r="H4" s="118">
        <v>40</v>
      </c>
      <c r="I4" s="118"/>
      <c r="J4" s="118">
        <v>20</v>
      </c>
      <c r="K4" s="118">
        <v>20</v>
      </c>
      <c r="L4" s="118">
        <v>20</v>
      </c>
      <c r="M4" s="118"/>
      <c r="N4" s="118"/>
      <c r="O4" s="117">
        <f>SUM(D4:M4)</f>
        <v>290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4988</vt:lpstr>
      <vt:lpstr>Distribucion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comercial</cp:lastModifiedBy>
  <cp:lastPrinted>2022-05-30T16:20:25Z</cp:lastPrinted>
  <dcterms:created xsi:type="dcterms:W3CDTF">2022-05-30T15:39:21Z</dcterms:created>
  <dcterms:modified xsi:type="dcterms:W3CDTF">2022-05-30T16:22:13Z</dcterms:modified>
</cp:coreProperties>
</file>