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17025" windowHeight="7620"/>
  </bookViews>
  <sheets>
    <sheet name="Abel Lupaca" sheetId="4" r:id="rId1"/>
    <sheet name="Israel Ushiñahua" sheetId="3" state="hidden" r:id="rId2"/>
    <sheet name="Hoja1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4" l="1"/>
  <c r="S14" i="4" l="1"/>
  <c r="P52" i="4" l="1"/>
  <c r="N51" i="4"/>
  <c r="U15" i="4"/>
  <c r="S17" i="4" s="1"/>
  <c r="P52" i="3"/>
  <c r="N51" i="3"/>
  <c r="U15" i="3"/>
  <c r="S19" i="4" l="1"/>
  <c r="S21" i="4" s="1"/>
  <c r="S17" i="3"/>
  <c r="S19" i="3" s="1"/>
  <c r="S23" i="4" l="1"/>
  <c r="S25" i="4" s="1"/>
  <c r="S27" i="4" s="1"/>
  <c r="S29" i="4" s="1"/>
  <c r="S38" i="4" s="1"/>
  <c r="S21" i="3"/>
  <c r="S23" i="3" s="1"/>
  <c r="S25" i="3" s="1"/>
  <c r="S27" i="3" s="1"/>
  <c r="S29" i="3" l="1"/>
  <c r="S38" i="3" s="1"/>
</calcChain>
</file>

<file path=xl/sharedStrings.xml><?xml version="1.0" encoding="utf-8"?>
<sst xmlns="http://schemas.openxmlformats.org/spreadsheetml/2006/main" count="89" uniqueCount="43">
  <si>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</si>
  <si>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</si>
  <si>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</si>
  <si>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</si>
  <si>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</si>
  <si>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</si>
  <si>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</si>
  <si>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</si>
  <si>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</si>
  <si>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</si>
  <si>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</si>
  <si>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</si>
  <si>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</si>
  <si>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</si>
  <si>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</si>
  <si>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</si>
  <si>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</si>
  <si>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</si>
  <si>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</si>
  <si>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</si>
  <si>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</si>
  <si>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</si>
  <si>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</si>
  <si>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</si>
  <si>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</si>
  <si>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</si>
  <si>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</si>
  <si>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</si>
  <si>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</si>
  <si>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SUEÑA EN GRANDE</t>
  </si>
  <si>
    <t>Duplicado</t>
  </si>
  <si>
    <t>DEPOSITO TOTAL / COMPRAS (LIBROS + REVISTAS +LIBRO MISIONERO)</t>
  </si>
  <si>
    <t>(-) Libros En Oferta</t>
  </si>
  <si>
    <t>Comision 16.5%</t>
  </si>
  <si>
    <t>MPCS</t>
  </si>
  <si>
    <t>VILLA SALVADOR</t>
  </si>
  <si>
    <t>USHIÑAHUA GIRALDO, ISRAEL</t>
  </si>
  <si>
    <t>FINANCIERO MPCS</t>
  </si>
  <si>
    <t>DANIEL LUNA CH</t>
  </si>
  <si>
    <t>SETIEMBRE</t>
  </si>
  <si>
    <t>LUPACA CHOQUEHUANCA, ABEL</t>
  </si>
  <si>
    <t>Comision 16.00%</t>
  </si>
  <si>
    <t>NUEVA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</si>
</sst>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&quot;#,##0.00;[Red]\-&quot;S/&quot;#,##0.00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165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165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2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165" fontId="11" fillId="0" borderId="4" xfId="1" applyFont="1" applyFill="1" applyBorder="1" applyAlignment="1"/>
    <xf numFmtId="0" fontId="13" fillId="0" borderId="0" xfId="0" applyFont="1"/>
    <xf numFmtId="165" fontId="11" fillId="0" borderId="4" xfId="1" applyFont="1" applyFill="1" applyBorder="1" applyAlignment="1">
      <alignment horizontal="center"/>
    </xf>
    <xf numFmtId="165" fontId="11" fillId="0" borderId="5" xfId="1" applyFont="1" applyFill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5" fontId="6" fillId="0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12" fillId="5" borderId="4" xfId="1" applyFont="1" applyFill="1" applyBorder="1" applyAlignment="1">
      <alignment horizontal="center"/>
    </xf>
    <xf numFmtId="165" fontId="12" fillId="5" borderId="5" xfId="1" applyFont="1" applyFill="1" applyBorder="1" applyAlignment="1">
      <alignment horizontal="center"/>
    </xf>
    <xf numFmtId="165" fontId="12" fillId="5" borderId="6" xfId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6" fillId="3" borderId="0" xfId="1" applyFont="1" applyFill="1" applyAlignment="1">
      <alignment horizontal="center"/>
    </xf>
    <xf numFmtId="165" fontId="2" fillId="0" borderId="0" xfId="1" applyFont="1" applyFill="1" applyAlignment="1">
      <alignment horizontal="center"/>
    </xf>
    <xf numFmtId="165" fontId="6" fillId="4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5" fontId="6" fillId="0" borderId="4" xfId="1" applyFont="1" applyFill="1" applyBorder="1" applyAlignment="1">
      <alignment horizontal="center"/>
    </xf>
    <xf numFmtId="165" fontId="6" fillId="0" borderId="5" xfId="1" applyFont="1" applyFill="1" applyBorder="1" applyAlignment="1">
      <alignment horizontal="center"/>
    </xf>
    <xf numFmtId="165" fontId="6" fillId="0" borderId="6" xfId="1" applyFont="1" applyFill="1" applyBorder="1" applyAlignment="1">
      <alignment horizontal="center"/>
    </xf>
    <xf numFmtId="165" fontId="6" fillId="2" borderId="0" xfId="1" applyFont="1" applyFill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abSelected="1" zoomScale="145" zoomScaleNormal="145" workbookViewId="0">
      <selection activeCell="AD13" sqref="AD13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34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AE4" s="12"/>
    </row>
    <row r="5" spans="2:34" ht="4.9000000000000004" customHeight="1" x14ac:dyDescent="0.2"/>
    <row r="6" spans="2:34" ht="15.75" x14ac:dyDescent="0.25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2:34" ht="6" customHeight="1" x14ac:dyDescent="0.2"/>
    <row r="8" spans="2:34" ht="16.899999999999999" customHeight="1" x14ac:dyDescent="0.2">
      <c r="B8" s="31" t="s">
        <v>3</v>
      </c>
      <c r="C8" s="31"/>
      <c r="D8" s="31"/>
      <c r="E8" s="31"/>
      <c r="F8" s="31"/>
      <c r="G8" s="46" t="s">
        <v>40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2:34" ht="21.6" customHeight="1" x14ac:dyDescent="0.2">
      <c r="B9" s="31" t="s">
        <v>4</v>
      </c>
      <c r="C9" s="31"/>
      <c r="D9" s="31"/>
      <c r="E9" s="31"/>
      <c r="F9" s="31"/>
      <c r="G9" s="32" t="s">
        <v>34</v>
      </c>
      <c r="H9" s="32"/>
      <c r="I9" s="32"/>
      <c r="J9" s="32"/>
      <c r="K9" s="32"/>
      <c r="L9" s="15" t="s">
        <v>5</v>
      </c>
      <c r="M9" s="32">
        <v>72170766</v>
      </c>
      <c r="N9" s="32"/>
      <c r="O9" s="32"/>
      <c r="P9" s="32"/>
      <c r="Q9" s="32"/>
      <c r="R9" s="16" t="s">
        <v>6</v>
      </c>
      <c r="S9" s="17"/>
      <c r="T9" s="32" t="s">
        <v>42</v>
      </c>
      <c r="U9" s="32"/>
      <c r="V9" s="32"/>
    </row>
    <row r="10" spans="2:34" ht="22.15" customHeight="1" x14ac:dyDescent="0.2">
      <c r="B10" s="36" t="s">
        <v>7</v>
      </c>
      <c r="C10" s="36"/>
      <c r="D10" s="37">
        <v>44105</v>
      </c>
      <c r="E10" s="37"/>
      <c r="F10" s="37"/>
      <c r="G10" s="19" t="s">
        <v>8</v>
      </c>
      <c r="H10" s="37">
        <v>44165</v>
      </c>
      <c r="I10" s="37"/>
      <c r="J10" s="37"/>
      <c r="K10" s="18"/>
      <c r="L10" s="18"/>
      <c r="M10" s="36" t="s">
        <v>9</v>
      </c>
      <c r="N10" s="36"/>
      <c r="O10" s="38" t="s">
        <v>29</v>
      </c>
      <c r="P10" s="38"/>
      <c r="Q10" s="38"/>
      <c r="R10" s="38"/>
      <c r="S10" s="38"/>
      <c r="T10" s="38"/>
      <c r="U10" s="38"/>
      <c r="V10" s="18"/>
    </row>
    <row r="11" spans="2:34" ht="9" customHeight="1" x14ac:dyDescent="0.2"/>
    <row r="12" spans="2:34" ht="8.4499999999999993" customHeight="1" x14ac:dyDescent="0.2">
      <c r="S12" s="35"/>
      <c r="T12" s="35"/>
      <c r="U12" s="35"/>
      <c r="V12" s="35"/>
    </row>
    <row r="13" spans="2:34" x14ac:dyDescent="0.2">
      <c r="B13" s="22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9">
        <v>28881</v>
      </c>
      <c r="T13" s="40"/>
      <c r="U13" s="40"/>
      <c r="V13" s="41"/>
    </row>
    <row r="14" spans="2:34" x14ac:dyDescent="0.2">
      <c r="B14" s="2" t="s">
        <v>32</v>
      </c>
      <c r="R14" s="24"/>
      <c r="S14" s="42">
        <f>2*20</f>
        <v>40</v>
      </c>
      <c r="T14" s="28"/>
      <c r="U14" s="28"/>
      <c r="V14" s="29"/>
    </row>
    <row r="15" spans="2:34" x14ac:dyDescent="0.2">
      <c r="B15" s="2" t="s">
        <v>10</v>
      </c>
      <c r="P15" s="9">
        <v>2</v>
      </c>
      <c r="Q15" s="2" t="s">
        <v>26</v>
      </c>
      <c r="R15" s="33">
        <f>149+80</f>
        <v>229</v>
      </c>
      <c r="S15" s="34"/>
      <c r="T15" s="25"/>
      <c r="U15" s="28">
        <f>+R15*2</f>
        <v>458</v>
      </c>
      <c r="V15" s="29"/>
    </row>
    <row r="16" spans="2:34" ht="7.9" customHeight="1" x14ac:dyDescent="0.2">
      <c r="S16" s="35"/>
      <c r="T16" s="35"/>
      <c r="U16" s="35"/>
      <c r="V16" s="35"/>
    </row>
    <row r="17" spans="2:22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47">
        <f>+S13-S14-U15</f>
        <v>28383</v>
      </c>
      <c r="T17" s="47"/>
      <c r="U17" s="47"/>
      <c r="V17" s="47"/>
    </row>
    <row r="18" spans="2:22" ht="9.6" customHeight="1" x14ac:dyDescent="0.2">
      <c r="S18" s="35"/>
      <c r="T18" s="35"/>
      <c r="U18" s="35"/>
      <c r="V18" s="35"/>
    </row>
    <row r="19" spans="2:22" ht="13.9" customHeight="1" x14ac:dyDescent="0.2">
      <c r="B19" s="2" t="s">
        <v>13</v>
      </c>
      <c r="S19" s="48">
        <f>+S17-(S17/1.1)</f>
        <v>2580.2727272727279</v>
      </c>
      <c r="T19" s="48"/>
      <c r="U19" s="48"/>
      <c r="V19" s="48"/>
    </row>
    <row r="20" spans="2:22" ht="9.6" customHeight="1" x14ac:dyDescent="0.2">
      <c r="S20" s="35"/>
      <c r="T20" s="35"/>
      <c r="U20" s="35"/>
      <c r="V20" s="35"/>
    </row>
    <row r="21" spans="2:22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49">
        <f>+S17-S19</f>
        <v>25802.727272727272</v>
      </c>
      <c r="T21" s="49"/>
      <c r="U21" s="49"/>
      <c r="V21" s="49"/>
    </row>
    <row r="22" spans="2:22" ht="8.4499999999999993" customHeight="1" x14ac:dyDescent="0.2">
      <c r="S22" s="35"/>
      <c r="T22" s="35"/>
      <c r="U22" s="35"/>
      <c r="V22" s="35"/>
    </row>
    <row r="23" spans="2:22" s="3" customFormat="1" x14ac:dyDescent="0.2">
      <c r="B23" s="4" t="s">
        <v>41</v>
      </c>
      <c r="S23" s="35">
        <f>+S21*0.16</f>
        <v>4128.4363636363632</v>
      </c>
      <c r="T23" s="35"/>
      <c r="U23" s="35"/>
      <c r="V23" s="35"/>
    </row>
    <row r="24" spans="2:22" ht="8.4499999999999993" customHeight="1" x14ac:dyDescent="0.2">
      <c r="S24" s="35"/>
      <c r="T24" s="35"/>
      <c r="U24" s="35"/>
      <c r="V24" s="35"/>
    </row>
    <row r="25" spans="2:22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49">
        <f>+S23</f>
        <v>4128.4363636363632</v>
      </c>
      <c r="T25" s="49"/>
      <c r="U25" s="49"/>
      <c r="V25" s="49"/>
    </row>
    <row r="26" spans="2:22" ht="9" customHeight="1" x14ac:dyDescent="0.2">
      <c r="S26" s="35"/>
      <c r="T26" s="35"/>
      <c r="U26" s="35"/>
      <c r="V26" s="35"/>
    </row>
    <row r="27" spans="2:22" x14ac:dyDescent="0.2">
      <c r="B27" s="2" t="s">
        <v>16</v>
      </c>
      <c r="S27" s="48">
        <f>+S25*0.1</f>
        <v>412.84363636363634</v>
      </c>
      <c r="T27" s="48"/>
      <c r="U27" s="48"/>
      <c r="V27" s="48"/>
    </row>
    <row r="28" spans="2:22" ht="8.4499999999999993" customHeight="1" x14ac:dyDescent="0.2">
      <c r="S28" s="35"/>
      <c r="T28" s="35"/>
      <c r="U28" s="35"/>
      <c r="V28" s="35"/>
    </row>
    <row r="29" spans="2:22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49">
        <f>+S25-S27</f>
        <v>3715.5927272727267</v>
      </c>
      <c r="T29" s="49"/>
      <c r="U29" s="49"/>
      <c r="V29" s="49"/>
    </row>
    <row r="30" spans="2:22" ht="7.15" customHeight="1" x14ac:dyDescent="0.2">
      <c r="S30" s="35"/>
      <c r="T30" s="35"/>
      <c r="U30" s="35"/>
      <c r="V30" s="35"/>
    </row>
    <row r="31" spans="2:22" ht="13.9" customHeight="1" x14ac:dyDescent="0.2">
      <c r="B31" s="2" t="s">
        <v>18</v>
      </c>
      <c r="S31" s="27"/>
      <c r="T31" s="28"/>
      <c r="U31" s="28"/>
      <c r="V31" s="29"/>
    </row>
    <row r="32" spans="2:22" ht="13.9" customHeight="1" x14ac:dyDescent="0.2">
      <c r="B32" s="2" t="s">
        <v>19</v>
      </c>
      <c r="S32" s="27"/>
      <c r="T32" s="28"/>
      <c r="U32" s="28"/>
      <c r="V32" s="29"/>
    </row>
    <row r="33" spans="2:22" x14ac:dyDescent="0.2">
      <c r="B33" s="2" t="s">
        <v>20</v>
      </c>
      <c r="S33" s="27"/>
      <c r="T33" s="28"/>
      <c r="U33" s="28"/>
      <c r="V33" s="29"/>
    </row>
    <row r="34" spans="2:22" x14ac:dyDescent="0.2">
      <c r="B34" s="2" t="s">
        <v>21</v>
      </c>
      <c r="S34" s="27">
        <v>11991.46</v>
      </c>
      <c r="T34" s="28"/>
      <c r="U34" s="28"/>
      <c r="V34" s="29"/>
    </row>
    <row r="35" spans="2:22" ht="15" x14ac:dyDescent="0.25">
      <c r="B35" s="2" t="s">
        <v>27</v>
      </c>
      <c r="C35"/>
      <c r="L35" s="5"/>
      <c r="S35" s="27"/>
      <c r="T35" s="28"/>
      <c r="U35" s="28"/>
      <c r="V35" s="29"/>
    </row>
    <row r="36" spans="2:22" x14ac:dyDescent="0.2">
      <c r="B36" s="2" t="s">
        <v>22</v>
      </c>
      <c r="G36" s="14" t="s">
        <v>30</v>
      </c>
      <c r="S36" s="27"/>
      <c r="T36" s="28"/>
      <c r="U36" s="28"/>
      <c r="V36" s="29"/>
    </row>
    <row r="37" spans="2:22" x14ac:dyDescent="0.2">
      <c r="S37" s="52"/>
      <c r="T37" s="53"/>
      <c r="U37" s="53"/>
      <c r="V37" s="54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55">
        <f>S29-(SUM(S31:V37))</f>
        <v>-8275.8672727272715</v>
      </c>
      <c r="T38" s="55"/>
      <c r="U38" s="55"/>
      <c r="V38" s="55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50" t="s">
        <v>25</v>
      </c>
      <c r="D45" s="50"/>
      <c r="E45" s="50"/>
      <c r="F45" s="50"/>
      <c r="G45" s="50"/>
      <c r="H45" s="50"/>
      <c r="I45" s="50"/>
      <c r="N45" s="51"/>
      <c r="O45" s="51"/>
      <c r="P45" s="50"/>
      <c r="Q45" s="50"/>
      <c r="R45" s="50"/>
      <c r="S45" s="50"/>
      <c r="T45" s="50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50" t="s">
        <v>38</v>
      </c>
      <c r="D51" s="50"/>
      <c r="E51" s="50"/>
      <c r="F51" s="50"/>
      <c r="G51" s="50"/>
      <c r="H51" s="50"/>
      <c r="I51" s="50"/>
      <c r="N51" s="50" t="str">
        <f>+G8</f>
        <v>LUPACA CHOQUEHUANCA, ABEL</v>
      </c>
      <c r="O51" s="50"/>
      <c r="P51" s="50"/>
      <c r="Q51" s="50"/>
      <c r="R51" s="50"/>
      <c r="S51" s="50"/>
      <c r="T51" s="50"/>
    </row>
    <row r="52" spans="2:22" x14ac:dyDescent="0.2">
      <c r="C52" s="50" t="s">
        <v>37</v>
      </c>
      <c r="D52" s="50"/>
      <c r="E52" s="50"/>
      <c r="F52" s="50"/>
      <c r="G52" s="50"/>
      <c r="H52" s="50"/>
      <c r="I52" s="50"/>
      <c r="N52" s="56" t="s">
        <v>5</v>
      </c>
      <c r="O52" s="56"/>
      <c r="P52" s="44">
        <f>+M9</f>
        <v>72170766</v>
      </c>
      <c r="Q52" s="44"/>
      <c r="R52" s="44"/>
      <c r="S52" s="44"/>
      <c r="T52" s="44"/>
    </row>
    <row r="54" spans="2:22" x14ac:dyDescent="0.2">
      <c r="B54" s="30" t="s">
        <v>28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2:22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2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</sheetData>
  <mergeCells count="51"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opLeftCell="A25" zoomScale="145" zoomScaleNormal="145" workbookViewId="0">
      <selection activeCell="O10" sqref="O10:U10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34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AE4" s="12"/>
    </row>
    <row r="5" spans="2:34" ht="4.9000000000000004" customHeight="1" x14ac:dyDescent="0.2"/>
    <row r="6" spans="2:34" ht="15.75" x14ac:dyDescent="0.25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2:34" ht="6" customHeight="1" x14ac:dyDescent="0.2"/>
    <row r="8" spans="2:34" ht="16.899999999999999" customHeight="1" x14ac:dyDescent="0.2">
      <c r="B8" s="31" t="s">
        <v>3</v>
      </c>
      <c r="C8" s="31"/>
      <c r="D8" s="31"/>
      <c r="E8" s="31"/>
      <c r="F8" s="31"/>
      <c r="G8" s="46" t="s">
        <v>36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2:34" ht="21.6" customHeight="1" x14ac:dyDescent="0.2">
      <c r="B9" s="31" t="s">
        <v>4</v>
      </c>
      <c r="C9" s="31"/>
      <c r="D9" s="31"/>
      <c r="E9" s="31"/>
      <c r="F9" s="31"/>
      <c r="G9" s="32" t="s">
        <v>34</v>
      </c>
      <c r="H9" s="32"/>
      <c r="I9" s="32"/>
      <c r="J9" s="32"/>
      <c r="K9" s="32"/>
      <c r="L9" s="15" t="s">
        <v>5</v>
      </c>
      <c r="M9" s="32"/>
      <c r="N9" s="32"/>
      <c r="O9" s="32"/>
      <c r="P9" s="32"/>
      <c r="Q9" s="32"/>
      <c r="R9" s="16" t="s">
        <v>6</v>
      </c>
      <c r="S9" s="17"/>
      <c r="T9" s="32" t="s">
        <v>35</v>
      </c>
      <c r="U9" s="32"/>
      <c r="V9" s="32"/>
    </row>
    <row r="10" spans="2:34" ht="22.15" customHeight="1" x14ac:dyDescent="0.2">
      <c r="B10" s="36" t="s">
        <v>7</v>
      </c>
      <c r="C10" s="36"/>
      <c r="D10" s="37">
        <v>44075</v>
      </c>
      <c r="E10" s="37"/>
      <c r="F10" s="37"/>
      <c r="G10" s="19" t="s">
        <v>8</v>
      </c>
      <c r="H10" s="37">
        <v>44104</v>
      </c>
      <c r="I10" s="37"/>
      <c r="J10" s="37"/>
      <c r="K10" s="18"/>
      <c r="L10" s="18"/>
      <c r="M10" s="36" t="s">
        <v>9</v>
      </c>
      <c r="N10" s="36"/>
      <c r="O10" s="38" t="s">
        <v>29</v>
      </c>
      <c r="P10" s="38"/>
      <c r="Q10" s="38"/>
      <c r="R10" s="38"/>
      <c r="S10" s="38"/>
      <c r="T10" s="38"/>
      <c r="U10" s="38"/>
      <c r="V10" s="18"/>
    </row>
    <row r="11" spans="2:34" ht="9" customHeight="1" x14ac:dyDescent="0.2"/>
    <row r="12" spans="2:34" ht="8.4499999999999993" customHeight="1" x14ac:dyDescent="0.2">
      <c r="S12" s="35"/>
      <c r="T12" s="35"/>
      <c r="U12" s="35"/>
      <c r="V12" s="35"/>
    </row>
    <row r="13" spans="2:34" x14ac:dyDescent="0.2">
      <c r="B13" s="22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9"/>
      <c r="T13" s="40"/>
      <c r="U13" s="40"/>
      <c r="V13" s="41"/>
    </row>
    <row r="14" spans="2:34" x14ac:dyDescent="0.2">
      <c r="B14" s="2" t="s">
        <v>32</v>
      </c>
      <c r="R14" s="24"/>
      <c r="S14" s="42"/>
      <c r="T14" s="28"/>
      <c r="U14" s="28"/>
      <c r="V14" s="29"/>
    </row>
    <row r="15" spans="2:34" x14ac:dyDescent="0.2">
      <c r="B15" s="2" t="s">
        <v>10</v>
      </c>
      <c r="P15" s="9">
        <v>2</v>
      </c>
      <c r="Q15" s="2" t="s">
        <v>26</v>
      </c>
      <c r="R15" s="33"/>
      <c r="S15" s="34"/>
      <c r="T15" s="25"/>
      <c r="U15" s="28">
        <f>+R15*2</f>
        <v>0</v>
      </c>
      <c r="V15" s="29"/>
    </row>
    <row r="16" spans="2:34" ht="7.9" customHeight="1" x14ac:dyDescent="0.2">
      <c r="S16" s="35"/>
      <c r="T16" s="35"/>
      <c r="U16" s="35"/>
      <c r="V16" s="35"/>
    </row>
    <row r="17" spans="2:22" x14ac:dyDescent="0.2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47">
        <f>+S13-S14-U15</f>
        <v>0</v>
      </c>
      <c r="T17" s="47"/>
      <c r="U17" s="47"/>
      <c r="V17" s="47"/>
    </row>
    <row r="18" spans="2:22" ht="9.6" customHeight="1" x14ac:dyDescent="0.2">
      <c r="S18" s="35"/>
      <c r="T18" s="35"/>
      <c r="U18" s="35"/>
      <c r="V18" s="35"/>
    </row>
    <row r="19" spans="2:22" ht="13.9" customHeight="1" x14ac:dyDescent="0.2">
      <c r="B19" s="2" t="s">
        <v>13</v>
      </c>
      <c r="S19" s="48">
        <f>+S17-(S17/1.1)</f>
        <v>0</v>
      </c>
      <c r="T19" s="48"/>
      <c r="U19" s="48"/>
      <c r="V19" s="48"/>
    </row>
    <row r="20" spans="2:22" ht="9.6" customHeight="1" x14ac:dyDescent="0.2">
      <c r="S20" s="35"/>
      <c r="T20" s="35"/>
      <c r="U20" s="35"/>
      <c r="V20" s="35"/>
    </row>
    <row r="21" spans="2:22" x14ac:dyDescent="0.2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49">
        <f>+S17-S19</f>
        <v>0</v>
      </c>
      <c r="T21" s="49"/>
      <c r="U21" s="49"/>
      <c r="V21" s="49"/>
    </row>
    <row r="22" spans="2:22" ht="8.4499999999999993" customHeight="1" x14ac:dyDescent="0.2">
      <c r="S22" s="35"/>
      <c r="T22" s="35"/>
      <c r="U22" s="35"/>
      <c r="V22" s="35"/>
    </row>
    <row r="23" spans="2:22" s="3" customFormat="1" x14ac:dyDescent="0.2">
      <c r="B23" s="4" t="s">
        <v>33</v>
      </c>
      <c r="S23" s="35">
        <f>+S21*0.165</f>
        <v>0</v>
      </c>
      <c r="T23" s="35"/>
      <c r="U23" s="35"/>
      <c r="V23" s="35"/>
    </row>
    <row r="24" spans="2:22" ht="8.4499999999999993" customHeight="1" x14ac:dyDescent="0.2">
      <c r="S24" s="35"/>
      <c r="T24" s="35"/>
      <c r="U24" s="35"/>
      <c r="V24" s="35"/>
    </row>
    <row r="25" spans="2:22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49">
        <f>+S23</f>
        <v>0</v>
      </c>
      <c r="T25" s="49"/>
      <c r="U25" s="49"/>
      <c r="V25" s="49"/>
    </row>
    <row r="26" spans="2:22" ht="9" customHeight="1" x14ac:dyDescent="0.2">
      <c r="S26" s="35"/>
      <c r="T26" s="35"/>
      <c r="U26" s="35"/>
      <c r="V26" s="35"/>
    </row>
    <row r="27" spans="2:22" x14ac:dyDescent="0.2">
      <c r="B27" s="2" t="s">
        <v>16</v>
      </c>
      <c r="S27" s="48">
        <f>+S25*0.1</f>
        <v>0</v>
      </c>
      <c r="T27" s="48"/>
      <c r="U27" s="48"/>
      <c r="V27" s="48"/>
    </row>
    <row r="28" spans="2:22" ht="8.4499999999999993" customHeight="1" x14ac:dyDescent="0.2">
      <c r="S28" s="35"/>
      <c r="T28" s="35"/>
      <c r="U28" s="35"/>
      <c r="V28" s="35"/>
    </row>
    <row r="29" spans="2:22" x14ac:dyDescent="0.2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49">
        <f>+S25-S27</f>
        <v>0</v>
      </c>
      <c r="T29" s="49"/>
      <c r="U29" s="49"/>
      <c r="V29" s="49"/>
    </row>
    <row r="30" spans="2:22" ht="7.15" customHeight="1" x14ac:dyDescent="0.2">
      <c r="S30" s="35"/>
      <c r="T30" s="35"/>
      <c r="U30" s="35"/>
      <c r="V30" s="35"/>
    </row>
    <row r="31" spans="2:22" ht="13.9" customHeight="1" x14ac:dyDescent="0.2">
      <c r="B31" s="2" t="s">
        <v>18</v>
      </c>
      <c r="S31" s="27"/>
      <c r="T31" s="28"/>
      <c r="U31" s="28"/>
      <c r="V31" s="29"/>
    </row>
    <row r="32" spans="2:22" ht="13.9" customHeight="1" x14ac:dyDescent="0.2">
      <c r="B32" s="2" t="s">
        <v>19</v>
      </c>
      <c r="S32" s="27"/>
      <c r="T32" s="28"/>
      <c r="U32" s="28"/>
      <c r="V32" s="29"/>
    </row>
    <row r="33" spans="2:22" x14ac:dyDescent="0.2">
      <c r="B33" s="2" t="s">
        <v>20</v>
      </c>
      <c r="S33" s="27"/>
      <c r="T33" s="28"/>
      <c r="U33" s="28"/>
      <c r="V33" s="29"/>
    </row>
    <row r="34" spans="2:22" x14ac:dyDescent="0.2">
      <c r="B34" s="2" t="s">
        <v>21</v>
      </c>
      <c r="S34" s="27"/>
      <c r="T34" s="28"/>
      <c r="U34" s="28"/>
      <c r="V34" s="29"/>
    </row>
    <row r="35" spans="2:22" ht="15" x14ac:dyDescent="0.25">
      <c r="B35" s="2" t="s">
        <v>27</v>
      </c>
      <c r="C35"/>
      <c r="L35" s="5"/>
      <c r="S35" s="27"/>
      <c r="T35" s="28"/>
      <c r="U35" s="28"/>
      <c r="V35" s="29"/>
    </row>
    <row r="36" spans="2:22" x14ac:dyDescent="0.2">
      <c r="B36" s="2" t="s">
        <v>22</v>
      </c>
      <c r="G36" s="14" t="s">
        <v>30</v>
      </c>
      <c r="S36" s="27"/>
      <c r="T36" s="28"/>
      <c r="U36" s="28"/>
      <c r="V36" s="29"/>
    </row>
    <row r="37" spans="2:22" x14ac:dyDescent="0.2">
      <c r="S37" s="52"/>
      <c r="T37" s="53"/>
      <c r="U37" s="53"/>
      <c r="V37" s="54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55">
        <f>S29-(SUM(S31:V37))</f>
        <v>0</v>
      </c>
      <c r="T38" s="55"/>
      <c r="U38" s="55"/>
      <c r="V38" s="55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50" t="s">
        <v>25</v>
      </c>
      <c r="D45" s="50"/>
      <c r="E45" s="50"/>
      <c r="F45" s="50"/>
      <c r="G45" s="50"/>
      <c r="H45" s="50"/>
      <c r="I45" s="50"/>
      <c r="N45" s="51"/>
      <c r="O45" s="51"/>
      <c r="P45" s="50"/>
      <c r="Q45" s="50"/>
      <c r="R45" s="50"/>
      <c r="S45" s="50"/>
      <c r="T45" s="50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50" t="s">
        <v>38</v>
      </c>
      <c r="D51" s="50"/>
      <c r="E51" s="50"/>
      <c r="F51" s="50"/>
      <c r="G51" s="50"/>
      <c r="H51" s="50"/>
      <c r="I51" s="50"/>
      <c r="N51" s="50" t="str">
        <f>+G8</f>
        <v>USHIÑAHUA GIRALDO, ISRAEL</v>
      </c>
      <c r="O51" s="50"/>
      <c r="P51" s="50"/>
      <c r="Q51" s="50"/>
      <c r="R51" s="50"/>
      <c r="S51" s="50"/>
      <c r="T51" s="50"/>
    </row>
    <row r="52" spans="2:22" x14ac:dyDescent="0.2">
      <c r="C52" s="50" t="s">
        <v>37</v>
      </c>
      <c r="D52" s="50"/>
      <c r="E52" s="50"/>
      <c r="F52" s="50"/>
      <c r="G52" s="50"/>
      <c r="H52" s="50"/>
      <c r="I52" s="50"/>
      <c r="N52" s="56" t="s">
        <v>5</v>
      </c>
      <c r="O52" s="56"/>
      <c r="P52" s="44">
        <f>+M9</f>
        <v>0</v>
      </c>
      <c r="Q52" s="44"/>
      <c r="R52" s="44"/>
      <c r="S52" s="44"/>
      <c r="T52" s="44"/>
    </row>
    <row r="54" spans="2:22" x14ac:dyDescent="0.2">
      <c r="B54" s="30" t="s">
        <v>28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2:22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2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</sheetData>
  <mergeCells count="51"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workbookViewId="0">
      <selection activeCell="O10" sqref="O10:U10"/>
    </sheetView>
  </sheetViews>
  <sheetFormatPr baseColWidth="10" defaultRowHeight="15" x14ac:dyDescent="0.25"/>
  <sheetData>
    <row r="6" spans="4:4" x14ac:dyDescent="0.25">
      <c r="D6" s="26" t="s">
        <v>39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Abel Lupaca</vt:lpstr>
      <vt:lpstr>Israel Ushiñahua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Daniel</cp:lastModifiedBy>
  <cp:lastPrinted>2020-02-25T21:22:31Z</cp:lastPrinted>
  <dcterms:created xsi:type="dcterms:W3CDTF">2018-08-07T17:07:53Z</dcterms:created>
  <dcterms:modified xsi:type="dcterms:W3CDTF">2020-12-07T23:17:58Z</dcterms:modified>
</cp:coreProperties>
</file>