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iguel Yucravilca\Documents\SEHS CONTABILIDAD\2022\Bonificaciones\Estudiantes\"/>
    </mc:Choice>
  </mc:AlternateContent>
  <xr:revisionPtr revIDLastSave="0" documentId="13_ncr:1_{B0F4D131-28D5-4FA2-962B-3AB9F9E5F3C2}" xr6:coauthVersionLast="47" xr6:coauthVersionMax="47" xr10:uidLastSave="{00000000-0000-0000-0000-000000000000}"/>
  <bookViews>
    <workbookView xWindow="32930" yWindow="3420" windowWidth="17280" windowHeight="8880" activeTab="1" xr2:uid="{00000000-000D-0000-FFFF-FFFF00000000}"/>
  </bookViews>
  <sheets>
    <sheet name="CONSOLIDADO" sheetId="1" r:id="rId1"/>
    <sheet name="Juliaca" sheetId="8" r:id="rId2"/>
    <sheet name="Lima" sheetId="9" r:id="rId3"/>
    <sheet name="Hoja1" sheetId="16" r:id="rId4"/>
    <sheet name="Tarapoto" sheetId="10" r:id="rId5"/>
    <sheet name="Externo" sheetId="15" r:id="rId6"/>
  </sheets>
  <externalReferences>
    <externalReference r:id="rId7"/>
    <externalReference r:id="rId8"/>
    <externalReference r:id="rId9"/>
  </externalReferences>
  <definedNames>
    <definedName name="_xlnm._FilterDatabase" localSheetId="0" hidden="1">CONSOLIDADO!$B$4:$L$132</definedName>
    <definedName name="_xlnm._FilterDatabase" localSheetId="5" hidden="1">Externo!$A$4:$L$11</definedName>
    <definedName name="_xlnm._FilterDatabase" localSheetId="1" hidden="1">Juliaca!$A$4:$L$31</definedName>
    <definedName name="_xlnm._FilterDatabase" localSheetId="2" hidden="1">Lima!$B$5:$M$69</definedName>
    <definedName name="_xlnm._FilterDatabase" localSheetId="4" hidden="1">Tarapoto!$A$4:$L$50</definedName>
    <definedName name="_xlnm.Print_Area" localSheetId="0">CONSOLIDADO!$A$1:$L$148</definedName>
    <definedName name="_xlnm.Print_Area" localSheetId="4">Tarapoto!$A$1:$L$65</definedName>
    <definedName name="BECA">[1]Hoja2!$A$46:$A$47</definedName>
    <definedName name="BECA2021">[2]Hoja2!$A$46:$A$48</definedName>
    <definedName name="CAMPAÑA">[1]Hoja2!$A$42:$A$43</definedName>
    <definedName name="CAMPO">[2]Hoja2!$A$52:$A$59</definedName>
    <definedName name="dfd">[2]Hoja2!$A$42:$A$43</definedName>
    <definedName name="jj">[3]Hoja2!$A$42:$A$43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8" l="1"/>
  <c r="L40" i="8"/>
  <c r="L41" i="8"/>
  <c r="L42" i="8"/>
  <c r="L43" i="8"/>
  <c r="L44" i="8"/>
  <c r="L45" i="8"/>
  <c r="L38" i="8"/>
  <c r="K84" i="9"/>
  <c r="K77" i="9"/>
  <c r="K78" i="9"/>
  <c r="K79" i="9"/>
  <c r="K80" i="9"/>
  <c r="K81" i="9"/>
  <c r="K82" i="9"/>
  <c r="K83" i="9"/>
  <c r="K76" i="9"/>
  <c r="O78" i="9"/>
  <c r="O79" i="9"/>
  <c r="O80" i="9"/>
  <c r="O81" i="9"/>
  <c r="O82" i="9"/>
  <c r="O83" i="9"/>
  <c r="O77" i="9"/>
  <c r="N76" i="9"/>
  <c r="K66" i="9"/>
  <c r="J82" i="16"/>
  <c r="K81" i="16"/>
  <c r="I81" i="16"/>
  <c r="J80" i="16"/>
  <c r="I79" i="16"/>
  <c r="J76" i="16"/>
  <c r="J68" i="16"/>
  <c r="J70" i="16" s="1"/>
  <c r="I68" i="16"/>
  <c r="I70" i="16" s="1"/>
  <c r="H68" i="16"/>
  <c r="H70" i="16" s="1"/>
  <c r="G68" i="16"/>
  <c r="G70" i="16" s="1"/>
  <c r="J58" i="16"/>
  <c r="I58" i="16"/>
  <c r="J81" i="16" s="1"/>
  <c r="H58" i="16"/>
  <c r="G58" i="16"/>
  <c r="J39" i="16"/>
  <c r="K80" i="16" s="1"/>
  <c r="I39" i="16"/>
  <c r="H39" i="16"/>
  <c r="I80" i="16" s="1"/>
  <c r="G39" i="16"/>
  <c r="J35" i="16"/>
  <c r="K79" i="16" s="1"/>
  <c r="I35" i="16"/>
  <c r="J79" i="16" s="1"/>
  <c r="H35" i="16"/>
  <c r="G35" i="16"/>
  <c r="J29" i="16"/>
  <c r="K78" i="16" s="1"/>
  <c r="I29" i="16"/>
  <c r="J78" i="16" s="1"/>
  <c r="H29" i="16"/>
  <c r="I78" i="16" s="1"/>
  <c r="G29" i="16"/>
  <c r="J25" i="16"/>
  <c r="K77" i="16" s="1"/>
  <c r="I25" i="16"/>
  <c r="J77" i="16" s="1"/>
  <c r="H25" i="16"/>
  <c r="I77" i="16" s="1"/>
  <c r="G25" i="16"/>
  <c r="J20" i="16"/>
  <c r="K76" i="16" s="1"/>
  <c r="I20" i="16"/>
  <c r="H20" i="16"/>
  <c r="I76" i="16" s="1"/>
  <c r="G20" i="16"/>
  <c r="B7" i="16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1" i="16" s="1"/>
  <c r="B22" i="16" s="1"/>
  <c r="B23" i="16" s="1"/>
  <c r="B24" i="16" s="1"/>
  <c r="B26" i="16" s="1"/>
  <c r="B27" i="16" s="1"/>
  <c r="B28" i="16" s="1"/>
  <c r="B30" i="16" s="1"/>
  <c r="B31" i="16" s="1"/>
  <c r="B32" i="16" s="1"/>
  <c r="B33" i="16" s="1"/>
  <c r="B34" i="16" s="1"/>
  <c r="B36" i="16" s="1"/>
  <c r="B37" i="16" s="1"/>
  <c r="B38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9" i="16" s="1"/>
  <c r="B60" i="16" s="1"/>
  <c r="B61" i="16" s="1"/>
  <c r="B62" i="16" s="1"/>
  <c r="B63" i="16" s="1"/>
  <c r="B64" i="16" s="1"/>
  <c r="B65" i="16" s="1"/>
  <c r="B66" i="16" s="1"/>
  <c r="B67" i="16" s="1"/>
  <c r="B6" i="16"/>
  <c r="L46" i="8" l="1"/>
  <c r="J83" i="16"/>
  <c r="H75" i="16"/>
  <c r="H83" i="16" s="1"/>
  <c r="K70" i="16"/>
  <c r="I82" i="16"/>
  <c r="I83" i="16" s="1"/>
  <c r="K82" i="16"/>
  <c r="K83" i="16" s="1"/>
  <c r="L83" i="16" l="1"/>
  <c r="R69" i="9" l="1"/>
  <c r="Q69" i="9"/>
  <c r="P69" i="9"/>
  <c r="O69" i="9"/>
  <c r="S68" i="9"/>
  <c r="S67" i="9"/>
  <c r="S66" i="9"/>
  <c r="S65" i="9"/>
  <c r="S64" i="9"/>
  <c r="S63" i="9"/>
  <c r="S62" i="9"/>
  <c r="S61" i="9"/>
  <c r="S60" i="9"/>
  <c r="R59" i="9"/>
  <c r="Q59" i="9"/>
  <c r="P59" i="9"/>
  <c r="O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R40" i="9"/>
  <c r="S40" i="9" s="1"/>
  <c r="Q40" i="9"/>
  <c r="P40" i="9"/>
  <c r="O40" i="9"/>
  <c r="S39" i="9"/>
  <c r="S38" i="9"/>
  <c r="S37" i="9"/>
  <c r="R36" i="9"/>
  <c r="S36" i="9" s="1"/>
  <c r="Q36" i="9"/>
  <c r="P36" i="9"/>
  <c r="O36" i="9"/>
  <c r="S35" i="9"/>
  <c r="S34" i="9"/>
  <c r="S33" i="9"/>
  <c r="S32" i="9"/>
  <c r="S31" i="9"/>
  <c r="R30" i="9"/>
  <c r="Q30" i="9"/>
  <c r="P30" i="9"/>
  <c r="O30" i="9"/>
  <c r="S30" i="9" s="1"/>
  <c r="S29" i="9"/>
  <c r="S28" i="9"/>
  <c r="S27" i="9"/>
  <c r="R26" i="9"/>
  <c r="Q26" i="9"/>
  <c r="P26" i="9"/>
  <c r="O26" i="9"/>
  <c r="S26" i="9" s="1"/>
  <c r="S25" i="9"/>
  <c r="S24" i="9"/>
  <c r="S23" i="9"/>
  <c r="S22" i="9"/>
  <c r="R21" i="9"/>
  <c r="Q21" i="9"/>
  <c r="P21" i="9"/>
  <c r="O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2" i="9"/>
  <c r="K23" i="9"/>
  <c r="K24" i="9"/>
  <c r="K25" i="9"/>
  <c r="K27" i="9"/>
  <c r="K28" i="9"/>
  <c r="K29" i="9"/>
  <c r="K31" i="9"/>
  <c r="K32" i="9"/>
  <c r="K33" i="9"/>
  <c r="K34" i="9"/>
  <c r="K35" i="9"/>
  <c r="K37" i="9"/>
  <c r="K38" i="9"/>
  <c r="K39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60" i="9"/>
  <c r="K61" i="9"/>
  <c r="K62" i="9"/>
  <c r="K63" i="9"/>
  <c r="K64" i="9"/>
  <c r="K65" i="9"/>
  <c r="K67" i="9"/>
  <c r="K68" i="9"/>
  <c r="K6" i="9"/>
  <c r="S69" i="9" l="1"/>
  <c r="S21" i="9"/>
  <c r="S59" i="9"/>
  <c r="H13" i="15"/>
  <c r="I13" i="15"/>
  <c r="J13" i="15"/>
  <c r="G13" i="15"/>
  <c r="G21" i="10"/>
  <c r="B43" i="10"/>
  <c r="B44" i="10" s="1"/>
  <c r="B45" i="10" s="1"/>
  <c r="B46" i="10" s="1"/>
  <c r="B47" i="10" s="1"/>
  <c r="B48" i="10" s="1"/>
  <c r="B49" i="10" s="1"/>
  <c r="B42" i="10"/>
  <c r="B41" i="10"/>
  <c r="B29" i="10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28" i="10"/>
  <c r="B27" i="10"/>
  <c r="B24" i="10"/>
  <c r="B25" i="10"/>
  <c r="B23" i="10"/>
  <c r="B22" i="10"/>
  <c r="B13" i="10"/>
  <c r="B14" i="10" s="1"/>
  <c r="B15" i="10" s="1"/>
  <c r="B16" i="10" s="1"/>
  <c r="B17" i="10" s="1"/>
  <c r="B18" i="10" s="1"/>
  <c r="B19" i="10" s="1"/>
  <c r="B20" i="10" s="1"/>
  <c r="B12" i="10"/>
  <c r="B7" i="9" l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2" i="9" s="1"/>
  <c r="B23" i="9" s="1"/>
  <c r="B24" i="9" s="1"/>
  <c r="B25" i="9" s="1"/>
  <c r="B27" i="9" s="1"/>
  <c r="B28" i="9" s="1"/>
  <c r="B29" i="9" s="1"/>
  <c r="B31" i="9" s="1"/>
  <c r="B32" i="9" s="1"/>
  <c r="B33" i="9" s="1"/>
  <c r="B34" i="9" s="1"/>
  <c r="B35" i="9" s="1"/>
  <c r="B37" i="9" s="1"/>
  <c r="B38" i="9" s="1"/>
  <c r="B39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60" i="9" s="1"/>
  <c r="B61" i="9" s="1"/>
  <c r="B62" i="9" s="1"/>
  <c r="B63" i="9" s="1"/>
  <c r="B64" i="9" s="1"/>
  <c r="B65" i="9" s="1"/>
  <c r="B66" i="9" s="1"/>
  <c r="B67" i="9" s="1"/>
  <c r="B68" i="9" s="1"/>
  <c r="B29" i="8"/>
  <c r="B30" i="8" s="1"/>
  <c r="B28" i="8"/>
  <c r="B27" i="8"/>
  <c r="B20" i="8"/>
  <c r="B21" i="8" s="1"/>
  <c r="B22" i="8" s="1"/>
  <c r="B23" i="8" s="1"/>
  <c r="B24" i="8" s="1"/>
  <c r="B25" i="8" s="1"/>
  <c r="B19" i="8"/>
  <c r="B18" i="8"/>
  <c r="B16" i="8"/>
  <c r="B15" i="8"/>
  <c r="B13" i="8"/>
  <c r="B9" i="8"/>
  <c r="B10" i="8" s="1"/>
  <c r="B11" i="8" s="1"/>
  <c r="B8" i="8"/>
  <c r="J11" i="15"/>
  <c r="K24" i="15" s="1"/>
  <c r="I11" i="15"/>
  <c r="J24" i="15" s="1"/>
  <c r="H11" i="15"/>
  <c r="G11" i="15"/>
  <c r="J9" i="15"/>
  <c r="K23" i="15" s="1"/>
  <c r="I9" i="15"/>
  <c r="J23" i="15" s="1"/>
  <c r="H9" i="15"/>
  <c r="I23" i="15" s="1"/>
  <c r="G9" i="15"/>
  <c r="J6" i="15"/>
  <c r="K21" i="15" s="1"/>
  <c r="I6" i="15"/>
  <c r="J21" i="15" s="1"/>
  <c r="H6" i="15"/>
  <c r="I21" i="15" s="1"/>
  <c r="G6" i="15"/>
  <c r="I64" i="10"/>
  <c r="K60" i="10"/>
  <c r="J50" i="10"/>
  <c r="K64" i="10" s="1"/>
  <c r="I50" i="10"/>
  <c r="H50" i="10"/>
  <c r="G50" i="10"/>
  <c r="J40" i="10"/>
  <c r="K63" i="10" s="1"/>
  <c r="I40" i="10"/>
  <c r="J63" i="10" s="1"/>
  <c r="H40" i="10"/>
  <c r="I63" i="10" s="1"/>
  <c r="G40" i="10"/>
  <c r="J26" i="10"/>
  <c r="K62" i="10" s="1"/>
  <c r="I26" i="10"/>
  <c r="J62" i="10" s="1"/>
  <c r="H26" i="10"/>
  <c r="I62" i="10" s="1"/>
  <c r="G26" i="10"/>
  <c r="J21" i="10"/>
  <c r="K61" i="10" s="1"/>
  <c r="I21" i="10"/>
  <c r="J61" i="10" s="1"/>
  <c r="H21" i="10"/>
  <c r="I61" i="10" s="1"/>
  <c r="J10" i="10"/>
  <c r="I10" i="10"/>
  <c r="J60" i="10" s="1"/>
  <c r="H10" i="10"/>
  <c r="I60" i="10" s="1"/>
  <c r="G10" i="10"/>
  <c r="J8" i="10"/>
  <c r="K59" i="10" s="1"/>
  <c r="I8" i="10"/>
  <c r="J59" i="10" s="1"/>
  <c r="H8" i="10"/>
  <c r="I59" i="10" s="1"/>
  <c r="G8" i="10"/>
  <c r="J6" i="10"/>
  <c r="K58" i="10" s="1"/>
  <c r="I6" i="10"/>
  <c r="J58" i="10" s="1"/>
  <c r="H6" i="10"/>
  <c r="I58" i="10" s="1"/>
  <c r="G6" i="10"/>
  <c r="J69" i="9"/>
  <c r="L83" i="9" s="1"/>
  <c r="I69" i="9"/>
  <c r="J83" i="9" s="1"/>
  <c r="H69" i="9"/>
  <c r="I83" i="9" s="1"/>
  <c r="G69" i="9"/>
  <c r="J59" i="9"/>
  <c r="L82" i="9" s="1"/>
  <c r="I59" i="9"/>
  <c r="J82" i="9" s="1"/>
  <c r="H59" i="9"/>
  <c r="G59" i="9"/>
  <c r="J40" i="9"/>
  <c r="L81" i="9" s="1"/>
  <c r="I40" i="9"/>
  <c r="J81" i="9" s="1"/>
  <c r="H40" i="9"/>
  <c r="I81" i="9" s="1"/>
  <c r="G40" i="9"/>
  <c r="J36" i="9"/>
  <c r="L80" i="9" s="1"/>
  <c r="I36" i="9"/>
  <c r="J80" i="9" s="1"/>
  <c r="H36" i="9"/>
  <c r="I80" i="9" s="1"/>
  <c r="G36" i="9"/>
  <c r="K36" i="9" s="1"/>
  <c r="J30" i="9"/>
  <c r="L79" i="9" s="1"/>
  <c r="I30" i="9"/>
  <c r="J79" i="9" s="1"/>
  <c r="H30" i="9"/>
  <c r="I79" i="9" s="1"/>
  <c r="G30" i="9"/>
  <c r="J26" i="9"/>
  <c r="L78" i="9" s="1"/>
  <c r="I26" i="9"/>
  <c r="J78" i="9" s="1"/>
  <c r="H26" i="9"/>
  <c r="I78" i="9" s="1"/>
  <c r="G26" i="9"/>
  <c r="K26" i="9" s="1"/>
  <c r="J21" i="9"/>
  <c r="L77" i="9" s="1"/>
  <c r="I21" i="9"/>
  <c r="J77" i="9" s="1"/>
  <c r="H21" i="9"/>
  <c r="I77" i="9" s="1"/>
  <c r="G21" i="9"/>
  <c r="J31" i="8"/>
  <c r="I31" i="8"/>
  <c r="J45" i="8" s="1"/>
  <c r="H31" i="8"/>
  <c r="G31" i="8"/>
  <c r="J26" i="8"/>
  <c r="K44" i="8" s="1"/>
  <c r="I26" i="8"/>
  <c r="J44" i="8" s="1"/>
  <c r="H26" i="8"/>
  <c r="I44" i="8" s="1"/>
  <c r="G26" i="8"/>
  <c r="J17" i="8"/>
  <c r="K43" i="8" s="1"/>
  <c r="I17" i="8"/>
  <c r="J43" i="8" s="1"/>
  <c r="H17" i="8"/>
  <c r="I43" i="8" s="1"/>
  <c r="G17" i="8"/>
  <c r="G33" i="8" s="1"/>
  <c r="J14" i="8"/>
  <c r="K42" i="8" s="1"/>
  <c r="I14" i="8"/>
  <c r="J42" i="8" s="1"/>
  <c r="H14" i="8"/>
  <c r="I42" i="8" s="1"/>
  <c r="G14" i="8"/>
  <c r="J12" i="8"/>
  <c r="K41" i="8" s="1"/>
  <c r="I12" i="8"/>
  <c r="J41" i="8" s="1"/>
  <c r="H12" i="8"/>
  <c r="I41" i="8" s="1"/>
  <c r="G12" i="8"/>
  <c r="J6" i="8"/>
  <c r="K40" i="8" s="1"/>
  <c r="I6" i="8"/>
  <c r="J40" i="8" s="1"/>
  <c r="H6" i="8"/>
  <c r="I40" i="8" s="1"/>
  <c r="G6" i="8"/>
  <c r="H132" i="1"/>
  <c r="I146" i="1" s="1"/>
  <c r="I132" i="1"/>
  <c r="J146" i="1" s="1"/>
  <c r="J132" i="1"/>
  <c r="J134" i="1" s="1"/>
  <c r="G132" i="1"/>
  <c r="G109" i="1"/>
  <c r="H109" i="1"/>
  <c r="I145" i="1" s="1"/>
  <c r="I109" i="1"/>
  <c r="J145" i="1" s="1"/>
  <c r="J109" i="1"/>
  <c r="K145" i="1" s="1"/>
  <c r="H68" i="1"/>
  <c r="I144" i="1" s="1"/>
  <c r="I68" i="1"/>
  <c r="J144" i="1" s="1"/>
  <c r="J68" i="1"/>
  <c r="K144" i="1" s="1"/>
  <c r="G68" i="1"/>
  <c r="H56" i="1"/>
  <c r="I143" i="1" s="1"/>
  <c r="I56" i="1"/>
  <c r="J56" i="1"/>
  <c r="K143" i="1" s="1"/>
  <c r="G56" i="1"/>
  <c r="H39" i="1"/>
  <c r="I142" i="1" s="1"/>
  <c r="I39" i="1"/>
  <c r="J142" i="1" s="1"/>
  <c r="J39" i="1"/>
  <c r="K142" i="1" s="1"/>
  <c r="G39" i="1"/>
  <c r="H28" i="1"/>
  <c r="I141" i="1" s="1"/>
  <c r="I28" i="1"/>
  <c r="J141" i="1" s="1"/>
  <c r="J28" i="1"/>
  <c r="K141" i="1" s="1"/>
  <c r="G28" i="1"/>
  <c r="H21" i="1"/>
  <c r="I140" i="1" s="1"/>
  <c r="I21" i="1"/>
  <c r="J140" i="1" s="1"/>
  <c r="J21" i="1"/>
  <c r="K140" i="1" s="1"/>
  <c r="G21" i="1"/>
  <c r="I33" i="8" l="1"/>
  <c r="H33" i="8"/>
  <c r="J33" i="8"/>
  <c r="K30" i="9"/>
  <c r="K69" i="9"/>
  <c r="K59" i="9"/>
  <c r="K40" i="9"/>
  <c r="K21" i="9"/>
  <c r="J26" i="15"/>
  <c r="H18" i="15"/>
  <c r="H26" i="15" s="1"/>
  <c r="H52" i="10"/>
  <c r="I52" i="10"/>
  <c r="G52" i="10"/>
  <c r="G71" i="9"/>
  <c r="H71" i="9"/>
  <c r="J46" i="8"/>
  <c r="K45" i="8"/>
  <c r="K46" i="8" s="1"/>
  <c r="H38" i="8"/>
  <c r="H46" i="8" s="1"/>
  <c r="K26" i="15"/>
  <c r="I24" i="15"/>
  <c r="I26" i="15" s="1"/>
  <c r="I65" i="10"/>
  <c r="K65" i="10"/>
  <c r="J64" i="10"/>
  <c r="J65" i="10" s="1"/>
  <c r="J52" i="10"/>
  <c r="J84" i="9"/>
  <c r="L84" i="9"/>
  <c r="J71" i="9"/>
  <c r="I71" i="9"/>
  <c r="I82" i="9"/>
  <c r="I84" i="9" s="1"/>
  <c r="I45" i="8"/>
  <c r="I46" i="8" s="1"/>
  <c r="I134" i="1"/>
  <c r="G134" i="1"/>
  <c r="K146" i="1"/>
  <c r="H134" i="1"/>
  <c r="K134" i="1" s="1"/>
  <c r="J143" i="1"/>
  <c r="K147" i="1"/>
  <c r="J147" i="1"/>
  <c r="K33" i="8" l="1"/>
  <c r="H76" i="9"/>
  <c r="H84" i="9" s="1"/>
  <c r="L71" i="9"/>
  <c r="K52" i="10"/>
  <c r="H57" i="10"/>
  <c r="H65" i="10" s="1"/>
  <c r="L65" i="10" s="1"/>
  <c r="K13" i="15"/>
  <c r="L26" i="15"/>
  <c r="I147" i="1"/>
  <c r="H139" i="1" l="1"/>
  <c r="H147" i="1" s="1"/>
  <c r="L147" i="1" s="1"/>
</calcChain>
</file>

<file path=xl/sharedStrings.xml><?xml version="1.0" encoding="utf-8"?>
<sst xmlns="http://schemas.openxmlformats.org/spreadsheetml/2006/main" count="2204" uniqueCount="194">
  <si>
    <t>N°</t>
  </si>
  <si>
    <t>APELLIDOS Y NOMBRE</t>
  </si>
  <si>
    <t>CAMPO</t>
  </si>
  <si>
    <t>BONIFICACIÓN</t>
  </si>
  <si>
    <t>CATEGORIA</t>
  </si>
  <si>
    <t>MPCS</t>
  </si>
  <si>
    <t>MOP</t>
  </si>
  <si>
    <t>MAC</t>
  </si>
  <si>
    <t>MPS</t>
  </si>
  <si>
    <t>MSOP</t>
  </si>
  <si>
    <t>MLT</t>
  </si>
  <si>
    <t>APC</t>
  </si>
  <si>
    <t>TOTALES</t>
  </si>
  <si>
    <t>CTA BANCARIA</t>
  </si>
  <si>
    <t>ASOCIACION SERVICIO EDUCACIONAL HOGAR Y SALUD</t>
  </si>
  <si>
    <t>COMROBANTE</t>
  </si>
  <si>
    <t>RUC</t>
  </si>
  <si>
    <t>A</t>
  </si>
  <si>
    <t>FACTURA</t>
  </si>
  <si>
    <t>RAZON SOCIAL</t>
  </si>
  <si>
    <t>RUC: 20332191056 Av Comandante Espinar 620 - Miraflores</t>
  </si>
  <si>
    <t>IGLESIA ADVENTISTA DEL SEPTIMO DIA</t>
  </si>
  <si>
    <t>Lima</t>
  </si>
  <si>
    <t>Juliaca</t>
  </si>
  <si>
    <t>Tarapoto</t>
  </si>
  <si>
    <t>TOTAL</t>
  </si>
  <si>
    <t xml:space="preserve">RUC: 20111157058  </t>
  </si>
  <si>
    <t>Cal. Los Keros Nro 175 Urb, San Juan Bautista de Villa Lima - Lima - Chorrillos</t>
  </si>
  <si>
    <t>Jr. Brasilia Nro 200 Junin - Huancayo - Huancayo</t>
  </si>
  <si>
    <t>Jr. Lima Nro 115 Cercado Puno - Puno</t>
  </si>
  <si>
    <t>Carr.Federico Basadre Km 4.700 Ucayali - Coronel Portillo - Calleria</t>
  </si>
  <si>
    <t>Mza A Lote 9 Urb parque Industrial Cusco- Wanchaq</t>
  </si>
  <si>
    <t>Cal. Alameda Dos de Mayo Nro 110 Arequipa- Arequipa</t>
  </si>
  <si>
    <t>Jr. Eduardo de Habich Nro. 111 Lima - Lima - Miraflores</t>
  </si>
  <si>
    <t>**</t>
  </si>
  <si>
    <t>ACES</t>
  </si>
  <si>
    <t xml:space="preserve"> APC</t>
  </si>
  <si>
    <t xml:space="preserve"> MAC</t>
  </si>
  <si>
    <t xml:space="preserve"> MLT</t>
  </si>
  <si>
    <t xml:space="preserve"> MOP</t>
  </si>
  <si>
    <t xml:space="preserve"> MPCS</t>
  </si>
  <si>
    <t xml:space="preserve"> MPS</t>
  </si>
  <si>
    <t xml:space="preserve"> MSOP</t>
  </si>
  <si>
    <t>CAMPO 1%(**)</t>
  </si>
  <si>
    <t>CAMPOS (**)</t>
  </si>
  <si>
    <t>Totales</t>
  </si>
  <si>
    <t>CALAPUJA CALLOAPAZA, REGULO</t>
  </si>
  <si>
    <t>HUAMAN MAYTA, MIGUEL ANGEL</t>
  </si>
  <si>
    <t>CHAMBI RAMOS, EDSON ALDAIR</t>
  </si>
  <si>
    <t>ANQUISE CHAIÑA, JHAMELI</t>
  </si>
  <si>
    <t>CUEVA BERMEO, ISAIS</t>
  </si>
  <si>
    <t>JULA ARCE, NOEMI BITANIA</t>
  </si>
  <si>
    <t>HUANAY JACOBE, ROSITA NELLY</t>
  </si>
  <si>
    <t>ORURO ZULOAGA, SANDRA</t>
  </si>
  <si>
    <t>QUISPE QUISPE, FLOR DE MARIA</t>
  </si>
  <si>
    <t>CASQUINA SACSI, ADELA</t>
  </si>
  <si>
    <t>GARCIA PANAIFO, ANGIE KATHERIN</t>
  </si>
  <si>
    <t>INUMA PACAYA, CARMEN KIMBERLY</t>
  </si>
  <si>
    <t>FARIAS MENDOZA, PERLITA IVONNY</t>
  </si>
  <si>
    <t>PANEZ LAVADO, KAREN SOLEDAD</t>
  </si>
  <si>
    <t>HUAMANI YANARICO, MILAGROS ROSA</t>
  </si>
  <si>
    <t>ACOSTA PALACIOS, JULIO ENRIQUE</t>
  </si>
  <si>
    <t>TRIVEÑO CHAHUA, FLOR HERMELINDA</t>
  </si>
  <si>
    <t>NOLORVE DOÑEZ, MAX EDUARD</t>
  </si>
  <si>
    <t>PORRAS SEQUEIROS, CLEVER YAKSON</t>
  </si>
  <si>
    <t>MENDIGURE CONDORI, ELIAN YANETH</t>
  </si>
  <si>
    <t>GARCIA TTITO, ALBERTO</t>
  </si>
  <si>
    <t>BENITES VICENTE, JUAN SANTIAGO</t>
  </si>
  <si>
    <t>JAITA HUISA, JHON WILFREDO</t>
  </si>
  <si>
    <t>VICENTE TTITO, ROMARIO PERCY</t>
  </si>
  <si>
    <t>MERMA NIFLA, NELLY MARISOL</t>
  </si>
  <si>
    <t>ROMERO QUISPE, JANETH</t>
  </si>
  <si>
    <t>HUAMAN TTITO, SILVIA</t>
  </si>
  <si>
    <t>PERCCA GONZALES, JASMINA</t>
  </si>
  <si>
    <t>YUCRA CUYO, HUGO</t>
  </si>
  <si>
    <t>CHIPANA COAQUIRA, ANITA</t>
  </si>
  <si>
    <t>VILCHEZ BUSTAMANTE, NELLY BEATRIZ</t>
  </si>
  <si>
    <t>SOLORZANO SIFUENTES, JENNY MORELIA</t>
  </si>
  <si>
    <t>COCA PRADO, KATHYA ESTHER</t>
  </si>
  <si>
    <t>INFANTE QUISPE, DIANA MARITZA</t>
  </si>
  <si>
    <t>MAMANI CAÑAZACA, ANA GABRIELA</t>
  </si>
  <si>
    <t>RAFAEL BUSTAMANTE, SAMUEL</t>
  </si>
  <si>
    <t>HUAÑAHUI SUNI, ELIZABETH</t>
  </si>
  <si>
    <t>CABRERA CAMACHO, RUTH ELIZABETH</t>
  </si>
  <si>
    <t>CASTILLO NEIRA, JOSUE EDUARDO</t>
  </si>
  <si>
    <t>QUISPE SUNI, LUZ DANIELA</t>
  </si>
  <si>
    <t>UZATEGUI VEGA, ESTEFANI KAREN</t>
  </si>
  <si>
    <t>MANGIA KANTASH, RAFAEL</t>
  </si>
  <si>
    <t>BENITO QUISPE, MARIA</t>
  </si>
  <si>
    <t>FERNANDEZ SUNE, MARIA SOLEDAD</t>
  </si>
  <si>
    <t>MUÑOZ HUAMANGA, DEYSI THALIA</t>
  </si>
  <si>
    <t>ESPERILLA TORRES, ARNOL BRAYAN</t>
  </si>
  <si>
    <t>INCACUTIPA MAMANI, OLIVERIO</t>
  </si>
  <si>
    <t>MAMANI RAMOS, PERCY LENIN</t>
  </si>
  <si>
    <t>RICRA TIMANA, SAMUEL EDUARDO</t>
  </si>
  <si>
    <t>SALAS SHUPINGAHUA, GEILER</t>
  </si>
  <si>
    <t>MAQUERA CENTENO, JUAN ELIAZER</t>
  </si>
  <si>
    <t>MAMANI MAMANI, PAMELA MARTHA</t>
  </si>
  <si>
    <t>CASTILLO NEIRA, DALILA</t>
  </si>
  <si>
    <t>CASTRO QUISPE, MARIVEL</t>
  </si>
  <si>
    <t>ASTO JANAMPA, ALEXANDRA</t>
  </si>
  <si>
    <t>CHOQUE HUANQQUE, RUTH LUZMARINA</t>
  </si>
  <si>
    <t>OCHOCHOQUE CCARITA, MIRIAM ROXANA</t>
  </si>
  <si>
    <t>TICONA HUAYTA, YESENIA PAULINA</t>
  </si>
  <si>
    <t>NEYRA NEYRA, HUMBERTO</t>
  </si>
  <si>
    <t>PASTRANA RODRIGUEZ, GERALD GILDER</t>
  </si>
  <si>
    <t>ORDOÑEZ QUISPE, KELY YUVIXA</t>
  </si>
  <si>
    <t xml:space="preserve">OBREGON QUISPE, MILUSKA NATALY </t>
  </si>
  <si>
    <t>VILLANUEVA NAVARRO, LUCY MABEL</t>
  </si>
  <si>
    <t>HANCO VALER, LUZ MARINA</t>
  </si>
  <si>
    <t>VALLES PACAYA, MARLLORITH</t>
  </si>
  <si>
    <t>CALACHUA CHIRE, RUFINA JUSTINA</t>
  </si>
  <si>
    <t>MAURICIO CERNA, FERNANDO TEODORO</t>
  </si>
  <si>
    <t>QUISPE CONDORI, ELSA</t>
  </si>
  <si>
    <t>BOINDIA MAYHUIRE, THAMARA LUZ</t>
  </si>
  <si>
    <t>TANGOA MURAYARI, LIZETH</t>
  </si>
  <si>
    <t>VILLANUEVA TANGOA, ROBINSON RAFAEL</t>
  </si>
  <si>
    <t>PINTO VARGAS, SELENE ANTONNELA</t>
  </si>
  <si>
    <t>ESCOBEDO ORTIZ, JHOANE</t>
  </si>
  <si>
    <t>JARA AGUIRRE, CAMILA ALEJANDRA</t>
  </si>
  <si>
    <t>CORREA GUEVARA, LUZ NANCY</t>
  </si>
  <si>
    <t>CCANCCAHUA CCANA, INSONI</t>
  </si>
  <si>
    <t>QUISPE ROMAN, NELY</t>
  </si>
  <si>
    <t>CALSINA CALSINA, CALEB NEPTALY</t>
  </si>
  <si>
    <t>CASTILLO QUISPE, ANDRES</t>
  </si>
  <si>
    <t>AÑAMURO CAPQUEQUI, DAN FREDY</t>
  </si>
  <si>
    <t>GONZALEZ DE LA CRUZ, ANDREA FABIOLA</t>
  </si>
  <si>
    <t>QUISPE ROMAN, ALICIA</t>
  </si>
  <si>
    <t>QUEZADA CRUZ, ALBINA</t>
  </si>
  <si>
    <t>CCASA CALLO, GUSTAVO FERNANDO</t>
  </si>
  <si>
    <t>HUAYTALLA SANCHEZ, GUNTHER ALONSO</t>
  </si>
  <si>
    <t>PRADO HUALLPA, YASMIN ELIZABETH</t>
  </si>
  <si>
    <t>CCAMO HUAMANI, WASHINGTON</t>
  </si>
  <si>
    <t>PAUCCARA CCOLQQUE, REBECA</t>
  </si>
  <si>
    <t>PARIZACA GUTIERREZ, RONALD RENE</t>
  </si>
  <si>
    <t>GOMEZ BOBADILLA, CINDY ABIGAIL</t>
  </si>
  <si>
    <t>SILVERA CABRERA, FRANK ELIAS</t>
  </si>
  <si>
    <t>VALDIVIA FERNANDEZ, SONIA BERTILA</t>
  </si>
  <si>
    <t>CHUQUILIN RUIZ, CELITA</t>
  </si>
  <si>
    <t>MALDONADO HILARIO, ANTONIO JUAN PABLO</t>
  </si>
  <si>
    <t>BOLIVAR ANTUNEZ, SILVIA RUTH</t>
  </si>
  <si>
    <t>ROCA CHAMBI, DANIEL AMIR</t>
  </si>
  <si>
    <t>PAREDES AYALA, AGUSTIN</t>
  </si>
  <si>
    <t>GOMEZ BOBADILLA, RUTH ADILIA</t>
  </si>
  <si>
    <t>HUAMAN ZURITA, JUAN CARLOS</t>
  </si>
  <si>
    <t>LEANDRO VELASQUEZ, SARA ESTHER</t>
  </si>
  <si>
    <t>BARRIOS HUAMAN, AMOS ALDAIR</t>
  </si>
  <si>
    <t>REYES PARADO, JIMMY WALDIR</t>
  </si>
  <si>
    <t>CHUMA HUAYLLA, YULISA</t>
  </si>
  <si>
    <t>TORRES HUISA, MARIA MERCEDES</t>
  </si>
  <si>
    <t>TORRES PARODI, YENNY LISBETH</t>
  </si>
  <si>
    <t>ESCOBAR HUAYNA, BILL ALHISIER</t>
  </si>
  <si>
    <t>ARISACA CURASI, KATY</t>
  </si>
  <si>
    <t>LLERENA SACA, DARA ANETTE</t>
  </si>
  <si>
    <t>SACSI HUAMANI, YURISSA</t>
  </si>
  <si>
    <t>MAMANI GARCIA, ANA MARIA</t>
  </si>
  <si>
    <t>ORBEGOSO CENZANO, DANIEL JESUS</t>
  </si>
  <si>
    <t>FLORES SOTOMAYOR, ANGEL GABRIEL</t>
  </si>
  <si>
    <t>MAMANI CAHUANA, KAREN YULIANA</t>
  </si>
  <si>
    <t>ROJAS CHUCUYA, LISBETH YULISA</t>
  </si>
  <si>
    <t>PEREZ MANTURANO, MERARI LEIDY</t>
  </si>
  <si>
    <t>ROJAS CRUZ, CARLOS</t>
  </si>
  <si>
    <t>FASABI SATALAYA, POOL ALDO</t>
  </si>
  <si>
    <t>CRUZ TRUJILLO, LIZBETH</t>
  </si>
  <si>
    <t>SANCHEZ HUATAY, JHOYDER OMAR</t>
  </si>
  <si>
    <t>LLACHO INFA, ANA LUZ</t>
  </si>
  <si>
    <t>RIVERA VELIZ,  DAMARIS MILYSCA</t>
  </si>
  <si>
    <t>Bolivia</t>
  </si>
  <si>
    <t>Externo</t>
  </si>
  <si>
    <t>UNIVERSIDAD</t>
  </si>
  <si>
    <t>Verano</t>
  </si>
  <si>
    <t>Sueña en Grande</t>
  </si>
  <si>
    <t>1/2 BECA</t>
  </si>
  <si>
    <t>1 BECA</t>
  </si>
  <si>
    <t>UNIV.</t>
  </si>
  <si>
    <t>DETALLE PARA LA FACTURACION DE BONIFICACIONES VERANO 2022</t>
  </si>
  <si>
    <t>SEHS (A)</t>
  </si>
  <si>
    <t>ACES-SEHS</t>
  </si>
  <si>
    <t>CAMPO 1% FEC</t>
  </si>
  <si>
    <t>Universidad de Piura</t>
  </si>
  <si>
    <t>UTP</t>
  </si>
  <si>
    <t>Universidad cesar vallejo</t>
  </si>
  <si>
    <t>193-0811892-0-28</t>
  </si>
  <si>
    <t>405-2123735-0-76</t>
  </si>
  <si>
    <t>550-1476487-0-63</t>
  </si>
  <si>
    <t>NO ESTUDIO</t>
  </si>
  <si>
    <t>DISTRIBUCION DE BONIFICACION OTORGADA</t>
  </si>
  <si>
    <t>DISTRIBUCION DE BONIFICACION PROPUESTA UPEU</t>
  </si>
  <si>
    <t>SEHS</t>
  </si>
  <si>
    <t>ASOCIACION SERVICIO EDUCACIONAL HOGAR Y SALUD - REVISADO UPEU</t>
  </si>
  <si>
    <t>CUADRO DE FACTURACION</t>
  </si>
  <si>
    <t>*</t>
  </si>
  <si>
    <t>CAMPO (**)</t>
  </si>
  <si>
    <t>alunno no matriculado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</si>
</sst>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u val="singleAccounting"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43" fontId="0" fillId="0" borderId="1" xfId="1" applyFont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3" fontId="0" fillId="0" borderId="7" xfId="1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0" fillId="3" borderId="0" xfId="1" applyFont="1" applyFill="1"/>
    <xf numFmtId="43" fontId="0" fillId="0" borderId="7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/>
    <xf numFmtId="0" fontId="6" fillId="3" borderId="0" xfId="0" applyFont="1" applyFill="1"/>
    <xf numFmtId="43" fontId="5" fillId="3" borderId="0" xfId="1" applyFont="1" applyFill="1" applyAlignment="1">
      <alignment horizontal="right"/>
    </xf>
    <xf numFmtId="0" fontId="3" fillId="3" borderId="0" xfId="0" applyFont="1" applyFill="1"/>
    <xf numFmtId="0" fontId="5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7" xfId="0" applyFont="1" applyBorder="1" applyAlignment="1">
      <alignment horizontal="center"/>
    </xf>
    <xf numFmtId="43" fontId="1" fillId="0" borderId="7" xfId="1" applyFont="1" applyBorder="1"/>
    <xf numFmtId="43" fontId="0" fillId="3" borderId="14" xfId="1" applyFont="1" applyFill="1" applyBorder="1" applyAlignment="1">
      <alignment horizontal="center"/>
    </xf>
    <xf numFmtId="43" fontId="0" fillId="3" borderId="15" xfId="1" applyFont="1" applyFill="1" applyBorder="1" applyAlignment="1">
      <alignment horizontal="center"/>
    </xf>
    <xf numFmtId="43" fontId="2" fillId="3" borderId="15" xfId="1" applyFont="1" applyFill="1" applyBorder="1" applyAlignment="1">
      <alignment horizontal="center"/>
    </xf>
    <xf numFmtId="43" fontId="2" fillId="3" borderId="16" xfId="1" applyFont="1" applyFill="1" applyBorder="1" applyAlignment="1">
      <alignment horizontal="center"/>
    </xf>
    <xf numFmtId="43" fontId="0" fillId="0" borderId="17" xfId="1" applyFont="1" applyFill="1" applyBorder="1" applyAlignment="1">
      <alignment horizontal="center"/>
    </xf>
    <xf numFmtId="43" fontId="2" fillId="0" borderId="18" xfId="1" applyFont="1" applyFill="1" applyBorder="1" applyAlignment="1">
      <alignment horizontal="center"/>
    </xf>
    <xf numFmtId="0" fontId="2" fillId="0" borderId="13" xfId="0" applyFont="1" applyBorder="1"/>
    <xf numFmtId="43" fontId="2" fillId="0" borderId="13" xfId="0" applyNumberFormat="1" applyFont="1" applyBorder="1"/>
    <xf numFmtId="43" fontId="0" fillId="0" borderId="0" xfId="0" applyNumberFormat="1" applyAlignment="1">
      <alignment horizontal="center"/>
    </xf>
    <xf numFmtId="43" fontId="0" fillId="0" borderId="12" xfId="1" applyFont="1" applyBorder="1"/>
    <xf numFmtId="43" fontId="2" fillId="0" borderId="19" xfId="1" applyFont="1" applyBorder="1"/>
    <xf numFmtId="43" fontId="2" fillId="0" borderId="20" xfId="1" applyFont="1" applyBorder="1"/>
    <xf numFmtId="0" fontId="9" fillId="6" borderId="0" xfId="0" applyFont="1" applyFill="1" applyAlignment="1">
      <alignment horizontal="center"/>
    </xf>
    <xf numFmtId="43" fontId="9" fillId="6" borderId="2" xfId="0" applyNumberFormat="1" applyFont="1" applyFill="1" applyBorder="1"/>
    <xf numFmtId="43" fontId="7" fillId="6" borderId="21" xfId="1" applyFont="1" applyFill="1" applyBorder="1" applyAlignment="1">
      <alignment horizontal="center"/>
    </xf>
    <xf numFmtId="43" fontId="7" fillId="6" borderId="22" xfId="1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1" fillId="0" borderId="27" xfId="1" applyFont="1" applyBorder="1"/>
    <xf numFmtId="43" fontId="0" fillId="0" borderId="28" xfId="1" applyFont="1" applyFill="1" applyBorder="1" applyAlignment="1">
      <alignment horizontal="center"/>
    </xf>
    <xf numFmtId="43" fontId="0" fillId="0" borderId="29" xfId="1" applyFont="1" applyFill="1" applyBorder="1" applyAlignment="1">
      <alignment horizontal="center"/>
    </xf>
    <xf numFmtId="43" fontId="2" fillId="0" borderId="29" xfId="1" applyFont="1" applyFill="1" applyBorder="1" applyAlignment="1">
      <alignment horizontal="center"/>
    </xf>
    <xf numFmtId="43" fontId="2" fillId="0" borderId="30" xfId="1" applyFont="1" applyFill="1" applyBorder="1" applyAlignment="1">
      <alignment horizontal="center"/>
    </xf>
    <xf numFmtId="43" fontId="0" fillId="0" borderId="27" xfId="1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5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10" borderId="7" xfId="1" applyFont="1" applyFill="1" applyBorder="1"/>
    <xf numFmtId="0" fontId="7" fillId="6" borderId="31" xfId="0" applyFont="1" applyFill="1" applyBorder="1" applyAlignment="1">
      <alignment horizontal="center"/>
    </xf>
    <xf numFmtId="0" fontId="3" fillId="0" borderId="0" xfId="0" applyFont="1"/>
    <xf numFmtId="0" fontId="11" fillId="10" borderId="6" xfId="0" applyFont="1" applyFill="1" applyBorder="1" applyAlignment="1">
      <alignment horizontal="center"/>
    </xf>
    <xf numFmtId="0" fontId="11" fillId="10" borderId="7" xfId="0" applyFont="1" applyFill="1" applyBorder="1"/>
    <xf numFmtId="0" fontId="11" fillId="10" borderId="7" xfId="0" applyFont="1" applyFill="1" applyBorder="1" applyAlignment="1">
      <alignment horizontal="center"/>
    </xf>
    <xf numFmtId="43" fontId="11" fillId="10" borderId="7" xfId="1" applyFont="1" applyFill="1" applyBorder="1"/>
    <xf numFmtId="0" fontId="11" fillId="10" borderId="8" xfId="0" applyFon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7" xfId="0" applyFill="1" applyBorder="1"/>
    <xf numFmtId="0" fontId="0" fillId="10" borderId="7" xfId="0" applyFill="1" applyBorder="1" applyAlignment="1">
      <alignment horizontal="center"/>
    </xf>
    <xf numFmtId="43" fontId="0" fillId="10" borderId="7" xfId="1" applyFont="1" applyFill="1" applyBorder="1"/>
    <xf numFmtId="0" fontId="0" fillId="10" borderId="8" xfId="0" applyFill="1" applyBorder="1" applyAlignment="1">
      <alignment horizontal="center"/>
    </xf>
    <xf numFmtId="43" fontId="0" fillId="10" borderId="12" xfId="1" applyFont="1" applyFill="1" applyBorder="1"/>
    <xf numFmtId="0" fontId="0" fillId="0" borderId="19" xfId="0" applyBorder="1"/>
    <xf numFmtId="0" fontId="0" fillId="7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43" fontId="0" fillId="0" borderId="19" xfId="1" applyFont="1" applyBorder="1"/>
    <xf numFmtId="0" fontId="0" fillId="0" borderId="35" xfId="0" applyBorder="1" applyAlignment="1">
      <alignment horizontal="center"/>
    </xf>
    <xf numFmtId="0" fontId="7" fillId="6" borderId="40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vertical="center" wrapText="1"/>
    </xf>
    <xf numFmtId="43" fontId="0" fillId="0" borderId="7" xfId="1" applyFont="1" applyFill="1" applyBorder="1"/>
    <xf numFmtId="43" fontId="0" fillId="11" borderId="7" xfId="1" applyFont="1" applyFill="1" applyBorder="1"/>
    <xf numFmtId="0" fontId="2" fillId="0" borderId="0" xfId="0" applyFont="1"/>
    <xf numFmtId="43" fontId="12" fillId="10" borderId="7" xfId="1" applyFont="1" applyFill="1" applyBorder="1"/>
    <xf numFmtId="43" fontId="2" fillId="0" borderId="7" xfId="1" applyFont="1" applyBorder="1"/>
    <xf numFmtId="43" fontId="2" fillId="10" borderId="7" xfId="1" applyFont="1" applyFill="1" applyBorder="1"/>
    <xf numFmtId="43" fontId="2" fillId="0" borderId="0" xfId="1" applyFont="1" applyBorder="1"/>
    <xf numFmtId="43" fontId="0" fillId="0" borderId="0" xfId="0" applyNumberFormat="1"/>
    <xf numFmtId="0" fontId="3" fillId="9" borderId="7" xfId="0" applyFont="1" applyFill="1" applyBorder="1" applyAlignment="1">
      <alignment horizontal="center"/>
    </xf>
    <xf numFmtId="43" fontId="3" fillId="0" borderId="7" xfId="1" applyFont="1" applyBorder="1"/>
    <xf numFmtId="43" fontId="3" fillId="0" borderId="0" xfId="0" applyNumberFormat="1" applyFont="1"/>
    <xf numFmtId="43" fontId="0" fillId="0" borderId="0" xfId="1" applyFont="1" applyAlignment="1">
      <alignment horizontal="center"/>
    </xf>
    <xf numFmtId="43" fontId="2" fillId="7" borderId="32" xfId="1" applyFont="1" applyFill="1" applyBorder="1" applyAlignment="1">
      <alignment horizontal="center"/>
    </xf>
    <xf numFmtId="43" fontId="2" fillId="7" borderId="33" xfId="1" applyFont="1" applyFill="1" applyBorder="1" applyAlignment="1">
      <alignment horizontal="center"/>
    </xf>
    <xf numFmtId="43" fontId="2" fillId="7" borderId="34" xfId="1" applyFont="1" applyFill="1" applyBorder="1" applyAlignment="1">
      <alignment horizontal="center"/>
    </xf>
    <xf numFmtId="43" fontId="2" fillId="7" borderId="13" xfId="0" applyNumberFormat="1" applyFont="1" applyFill="1" applyBorder="1"/>
    <xf numFmtId="0" fontId="2" fillId="0" borderId="13" xfId="0" applyFont="1" applyBorder="1" applyAlignment="1">
      <alignment horizontal="center"/>
    </xf>
    <xf numFmtId="43" fontId="0" fillId="3" borderId="17" xfId="1" applyFont="1" applyFill="1" applyBorder="1" applyAlignment="1">
      <alignment horizontal="center"/>
    </xf>
    <xf numFmtId="43" fontId="0" fillId="3" borderId="7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0" fillId="7" borderId="28" xfId="1" applyFont="1" applyFill="1" applyBorder="1" applyAlignment="1">
      <alignment horizontal="center"/>
    </xf>
    <xf numFmtId="43" fontId="0" fillId="7" borderId="29" xfId="1" applyFont="1" applyFill="1" applyBorder="1" applyAlignment="1">
      <alignment horizontal="center"/>
    </xf>
    <xf numFmtId="43" fontId="2" fillId="7" borderId="29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7" fillId="6" borderId="46" xfId="1" applyFont="1" applyFill="1" applyBorder="1" applyAlignment="1">
      <alignment horizontal="center"/>
    </xf>
    <xf numFmtId="43" fontId="7" fillId="6" borderId="47" xfId="1" applyFont="1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43" fontId="0" fillId="12" borderId="7" xfId="1" applyFont="1" applyFill="1" applyBorder="1"/>
    <xf numFmtId="43" fontId="2" fillId="7" borderId="15" xfId="1" applyFont="1" applyFill="1" applyBorder="1" applyAlignment="1">
      <alignment horizontal="center"/>
    </xf>
    <xf numFmtId="43" fontId="2" fillId="7" borderId="7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0</xdr:row>
      <xdr:rowOff>31750</xdr:rowOff>
    </xdr:from>
    <xdr:to>
      <xdr:col>2</xdr:col>
      <xdr:colOff>1143001</xdr:colOff>
      <xdr:row>2</xdr:row>
      <xdr:rowOff>88266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1" y="222250"/>
          <a:ext cx="647700" cy="555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533401</xdr:colOff>
      <xdr:row>0</xdr:row>
      <xdr:rowOff>24130</xdr:rowOff>
    </xdr:from>
    <xdr:to>
      <xdr:col>2</xdr:col>
      <xdr:colOff>1177291</xdr:colOff>
      <xdr:row>2</xdr:row>
      <xdr:rowOff>186691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0F2DAA-2483-4EA0-8D9C-9CC9A0055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1" y="24130"/>
          <a:ext cx="643890" cy="6413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510541</xdr:colOff>
      <xdr:row>0</xdr:row>
      <xdr:rowOff>1270</xdr:rowOff>
    </xdr:from>
    <xdr:to>
      <xdr:col>2</xdr:col>
      <xdr:colOff>1145541</xdr:colOff>
      <xdr:row>2</xdr:row>
      <xdr:rowOff>116841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C960FF-6469-40DC-9731-C5A430A34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1" y="1270"/>
          <a:ext cx="643890" cy="604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510541</xdr:colOff>
      <xdr:row>0</xdr:row>
      <xdr:rowOff>1271</xdr:rowOff>
    </xdr:from>
    <xdr:to>
      <xdr:col>2</xdr:col>
      <xdr:colOff>1112520</xdr:colOff>
      <xdr:row>2</xdr:row>
      <xdr:rowOff>76201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D3807B-F456-4A1A-9980-40ED95462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1" y="1271"/>
          <a:ext cx="601979" cy="5549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0</xdr:row>
      <xdr:rowOff>0</xdr:rowOff>
    </xdr:from>
    <xdr:to>
      <xdr:col>2</xdr:col>
      <xdr:colOff>1139191</xdr:colOff>
      <xdr:row>2</xdr:row>
      <xdr:rowOff>160021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1833D-86DF-4690-AA6C-F6FB4DDD7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0"/>
          <a:ext cx="643890" cy="6413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0</xdr:row>
      <xdr:rowOff>31750</xdr:rowOff>
    </xdr:from>
    <xdr:to>
      <xdr:col>2</xdr:col>
      <xdr:colOff>1139191</xdr:colOff>
      <xdr:row>3</xdr:row>
      <xdr:rowOff>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124A99-691D-4EBB-9DA2-17060EE00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33020"/>
          <a:ext cx="647700" cy="534671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495301</xdr:colOff>
      <xdr:row>0</xdr:row>
      <xdr:rowOff>31750</xdr:rowOff>
    </xdr:from>
    <xdr:to>
      <xdr:col>2</xdr:col>
      <xdr:colOff>1143001</xdr:colOff>
      <xdr:row>2</xdr:row>
      <xdr:rowOff>118746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833121-A4DF-46DC-A421-17D62B491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31750"/>
          <a:ext cx="647700" cy="5365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hs%20ups/Documents/2020/cartas%20becas/prueba/base.becadoUpeu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\Bonificaciones\Verano\base.becadoUpeu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hs%20ups/Documents/2020/cartas%20becas/prueba/base.becadoUpeu2020%200.8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Hoja2"/>
    </sheetNames>
    <sheetDataSet>
      <sheetData sheetId="0" refreshError="1"/>
      <sheetData sheetId="1" refreshError="1"/>
      <sheetData sheetId="2">
        <row r="42">
          <cell r="A42" t="str">
            <v>Verano</v>
          </cell>
        </row>
        <row r="43">
          <cell r="A43" t="str">
            <v>Sueña en Grande</v>
          </cell>
        </row>
        <row r="46">
          <cell r="A46" t="str">
            <v>1 BECA</v>
          </cell>
        </row>
        <row r="47">
          <cell r="A47" t="str">
            <v>1/2 BECA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CUADRO"/>
      <sheetName val="Hoja2"/>
    </sheetNames>
    <sheetDataSet>
      <sheetData sheetId="0"/>
      <sheetData sheetId="1"/>
      <sheetData sheetId="2"/>
      <sheetData sheetId="3">
        <row r="42">
          <cell r="A42" t="str">
            <v>Verano</v>
          </cell>
        </row>
        <row r="43">
          <cell r="A43" t="str">
            <v>Sueña en Grande</v>
          </cell>
        </row>
        <row r="46">
          <cell r="A46" t="str">
            <v>1 BECA</v>
          </cell>
        </row>
        <row r="47">
          <cell r="A47" t="str">
            <v>1/2 BECA</v>
          </cell>
        </row>
        <row r="48">
          <cell r="A48" t="str">
            <v>1/4 BECA</v>
          </cell>
        </row>
        <row r="52">
          <cell r="A52" t="str">
            <v>APC</v>
          </cell>
        </row>
        <row r="53">
          <cell r="A53" t="str">
            <v>MPCS</v>
          </cell>
        </row>
        <row r="54">
          <cell r="A54" t="str">
            <v>MAC</v>
          </cell>
        </row>
        <row r="55">
          <cell r="A55" t="str">
            <v>MSOP</v>
          </cell>
        </row>
        <row r="56">
          <cell r="A56" t="str">
            <v>MPS</v>
          </cell>
        </row>
        <row r="57">
          <cell r="A57" t="str">
            <v>MOP</v>
          </cell>
        </row>
        <row r="58">
          <cell r="A58" t="str">
            <v>MLT</v>
          </cell>
        </row>
        <row r="59">
          <cell r="A59" t="str">
            <v>MPS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Hoja2"/>
    </sheetNames>
    <sheetDataSet>
      <sheetData sheetId="0"/>
      <sheetData sheetId="1"/>
      <sheetData sheetId="2">
        <row r="42">
          <cell r="A42" t="str">
            <v>Verano</v>
          </cell>
        </row>
        <row r="43">
          <cell r="A43" t="str">
            <v>Sueña en Grande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8"/>
  <sheetViews>
    <sheetView showGridLines="0" view="pageBreakPreview" topLeftCell="B1" zoomScale="80" zoomScaleNormal="80" zoomScaleSheetLayoutView="80" workbookViewId="0">
      <selection activeCell="D160" sqref="D160"/>
    </sheetView>
  </sheetViews>
  <sheetFormatPr baseColWidth="10" defaultRowHeight="14.4" x14ac:dyDescent="0.3"/>
  <cols>
    <col min="1" max="1" width="0.6640625" hidden="1" customWidth="1"/>
    <col min="2" max="2" width="6.109375" style="1" customWidth="1"/>
    <col min="3" max="3" width="40" customWidth="1"/>
    <col min="4" max="4" width="13.5546875" style="1" customWidth="1"/>
    <col min="5" max="5" width="43.21875" style="1" bestFit="1" customWidth="1"/>
    <col min="6" max="6" width="17.44140625" style="1" bestFit="1" customWidth="1"/>
    <col min="7" max="7" width="15.44140625" customWidth="1"/>
    <col min="8" max="8" width="15" customWidth="1"/>
    <col min="9" max="9" width="17.5546875" bestFit="1" customWidth="1"/>
    <col min="10" max="10" width="12.6640625" bestFit="1" customWidth="1"/>
    <col min="11" max="11" width="15.6640625" style="1" customWidth="1"/>
    <col min="12" max="12" width="20.5546875" style="1" customWidth="1"/>
  </cols>
  <sheetData>
    <row r="1" spans="2:12" ht="23.4" x14ac:dyDescent="0.45">
      <c r="B1" s="113" t="s">
        <v>14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x14ac:dyDescent="0.3">
      <c r="B2" s="114" t="s">
        <v>175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2:12" ht="15" thickBot="1" x14ac:dyDescent="0.35"/>
    <row r="4" spans="2:12" ht="15" thickBot="1" x14ac:dyDescent="0.35">
      <c r="B4" s="45" t="s">
        <v>0</v>
      </c>
      <c r="C4" s="46" t="s">
        <v>1</v>
      </c>
      <c r="D4" s="46" t="s">
        <v>2</v>
      </c>
      <c r="E4" s="46" t="s">
        <v>169</v>
      </c>
      <c r="F4" s="46" t="s">
        <v>13</v>
      </c>
      <c r="G4" s="46" t="s">
        <v>177</v>
      </c>
      <c r="H4" s="46" t="s">
        <v>178</v>
      </c>
      <c r="I4" s="46" t="s">
        <v>2</v>
      </c>
      <c r="J4" s="46" t="s">
        <v>174</v>
      </c>
      <c r="K4" s="46" t="s">
        <v>3</v>
      </c>
      <c r="L4" s="47" t="s">
        <v>4</v>
      </c>
    </row>
    <row r="5" spans="2:12" x14ac:dyDescent="0.3">
      <c r="B5" s="3">
        <v>1</v>
      </c>
      <c r="C5" s="5" t="s">
        <v>62</v>
      </c>
      <c r="D5" s="48" t="s">
        <v>11</v>
      </c>
      <c r="E5" s="6" t="s">
        <v>22</v>
      </c>
      <c r="F5" s="6"/>
      <c r="G5" s="7">
        <v>916.5</v>
      </c>
      <c r="H5" s="7">
        <v>458.25</v>
      </c>
      <c r="I5" s="7">
        <v>458.25</v>
      </c>
      <c r="J5" s="7">
        <v>1374.75</v>
      </c>
      <c r="K5" s="6" t="s">
        <v>172</v>
      </c>
      <c r="L5" s="8" t="s">
        <v>171</v>
      </c>
    </row>
    <row r="6" spans="2:12" x14ac:dyDescent="0.3">
      <c r="B6" s="4">
        <v>2</v>
      </c>
      <c r="C6" s="5" t="s">
        <v>78</v>
      </c>
      <c r="D6" s="48" t="s">
        <v>11</v>
      </c>
      <c r="E6" s="6" t="s">
        <v>22</v>
      </c>
      <c r="F6" s="6"/>
      <c r="G6" s="7">
        <v>916.5</v>
      </c>
      <c r="H6" s="7">
        <v>458.25</v>
      </c>
      <c r="I6" s="7">
        <v>458.25</v>
      </c>
      <c r="J6" s="7">
        <v>1374.75</v>
      </c>
      <c r="K6" s="6" t="s">
        <v>172</v>
      </c>
      <c r="L6" s="8" t="s">
        <v>171</v>
      </c>
    </row>
    <row r="7" spans="2:12" x14ac:dyDescent="0.3">
      <c r="B7" s="4">
        <v>3</v>
      </c>
      <c r="C7" s="5" t="s">
        <v>79</v>
      </c>
      <c r="D7" s="48" t="s">
        <v>11</v>
      </c>
      <c r="E7" s="6" t="s">
        <v>22</v>
      </c>
      <c r="F7" s="6"/>
      <c r="G7" s="7">
        <v>916.5</v>
      </c>
      <c r="H7" s="7">
        <v>458.25</v>
      </c>
      <c r="I7" s="7">
        <v>458.25</v>
      </c>
      <c r="J7" s="7">
        <v>1374.75</v>
      </c>
      <c r="K7" s="6" t="s">
        <v>172</v>
      </c>
      <c r="L7" s="8" t="s">
        <v>171</v>
      </c>
    </row>
    <row r="8" spans="2:12" x14ac:dyDescent="0.3">
      <c r="B8" s="4">
        <v>4</v>
      </c>
      <c r="C8" s="5" t="s">
        <v>135</v>
      </c>
      <c r="D8" s="48" t="s">
        <v>11</v>
      </c>
      <c r="E8" s="6" t="s">
        <v>22</v>
      </c>
      <c r="F8" s="6"/>
      <c r="G8" s="7">
        <v>916.5</v>
      </c>
      <c r="H8" s="7">
        <v>458.25</v>
      </c>
      <c r="I8" s="7">
        <v>458.25</v>
      </c>
      <c r="J8" s="7">
        <v>1374.75</v>
      </c>
      <c r="K8" s="6" t="s">
        <v>172</v>
      </c>
      <c r="L8" s="8" t="s">
        <v>171</v>
      </c>
    </row>
    <row r="9" spans="2:12" x14ac:dyDescent="0.3">
      <c r="B9" s="4">
        <v>5</v>
      </c>
      <c r="C9" s="5" t="s">
        <v>136</v>
      </c>
      <c r="D9" s="48" t="s">
        <v>11</v>
      </c>
      <c r="E9" s="6" t="s">
        <v>22</v>
      </c>
      <c r="F9" s="6"/>
      <c r="G9" s="7">
        <v>916.5</v>
      </c>
      <c r="H9" s="7">
        <v>458.25</v>
      </c>
      <c r="I9" s="7">
        <v>458.25</v>
      </c>
      <c r="J9" s="7">
        <v>1374.75</v>
      </c>
      <c r="K9" s="6" t="s">
        <v>172</v>
      </c>
      <c r="L9" s="8" t="s">
        <v>171</v>
      </c>
    </row>
    <row r="10" spans="2:12" x14ac:dyDescent="0.3">
      <c r="B10" s="4">
        <v>6</v>
      </c>
      <c r="C10" s="5" t="s">
        <v>137</v>
      </c>
      <c r="D10" s="48" t="s">
        <v>11</v>
      </c>
      <c r="E10" s="6" t="s">
        <v>22</v>
      </c>
      <c r="F10" s="6"/>
      <c r="G10" s="7">
        <v>916.5</v>
      </c>
      <c r="H10" s="7">
        <v>458.25</v>
      </c>
      <c r="I10" s="7">
        <v>458.25</v>
      </c>
      <c r="J10" s="7">
        <v>1374.75</v>
      </c>
      <c r="K10" s="6" t="s">
        <v>172</v>
      </c>
      <c r="L10" s="8" t="s">
        <v>171</v>
      </c>
    </row>
    <row r="11" spans="2:12" x14ac:dyDescent="0.3">
      <c r="B11" s="4">
        <v>7</v>
      </c>
      <c r="C11" s="5" t="s">
        <v>138</v>
      </c>
      <c r="D11" s="48" t="s">
        <v>11</v>
      </c>
      <c r="E11" s="6" t="s">
        <v>22</v>
      </c>
      <c r="F11" s="6"/>
      <c r="G11" s="7">
        <v>916.5</v>
      </c>
      <c r="H11" s="7">
        <v>458.25</v>
      </c>
      <c r="I11" s="7">
        <v>458.25</v>
      </c>
      <c r="J11" s="7">
        <v>1374.75</v>
      </c>
      <c r="K11" s="6" t="s">
        <v>172</v>
      </c>
      <c r="L11" s="8" t="s">
        <v>171</v>
      </c>
    </row>
    <row r="12" spans="2:12" x14ac:dyDescent="0.3">
      <c r="B12" s="4">
        <v>8</v>
      </c>
      <c r="C12" s="5" t="s">
        <v>143</v>
      </c>
      <c r="D12" s="48" t="s">
        <v>11</v>
      </c>
      <c r="E12" s="6" t="s">
        <v>22</v>
      </c>
      <c r="F12" s="6"/>
      <c r="G12" s="7">
        <v>916.5</v>
      </c>
      <c r="H12" s="7">
        <v>458.25</v>
      </c>
      <c r="I12" s="7">
        <v>458.25</v>
      </c>
      <c r="J12" s="7">
        <v>1374.75</v>
      </c>
      <c r="K12" s="6" t="s">
        <v>172</v>
      </c>
      <c r="L12" s="8" t="s">
        <v>171</v>
      </c>
    </row>
    <row r="13" spans="2:12" x14ac:dyDescent="0.3">
      <c r="B13" s="4">
        <v>9</v>
      </c>
      <c r="C13" s="5" t="s">
        <v>148</v>
      </c>
      <c r="D13" s="48" t="s">
        <v>11</v>
      </c>
      <c r="E13" s="6" t="s">
        <v>22</v>
      </c>
      <c r="F13" s="6"/>
      <c r="G13" s="7">
        <v>916.5</v>
      </c>
      <c r="H13" s="7">
        <v>458.25</v>
      </c>
      <c r="I13" s="7">
        <v>458.25</v>
      </c>
      <c r="J13" s="7">
        <v>1374.75</v>
      </c>
      <c r="K13" s="6" t="s">
        <v>172</v>
      </c>
      <c r="L13" s="8" t="s">
        <v>171</v>
      </c>
    </row>
    <row r="14" spans="2:12" x14ac:dyDescent="0.3">
      <c r="B14" s="4">
        <v>10</v>
      </c>
      <c r="C14" s="5" t="s">
        <v>149</v>
      </c>
      <c r="D14" s="48" t="s">
        <v>11</v>
      </c>
      <c r="E14" s="6" t="s">
        <v>22</v>
      </c>
      <c r="F14" s="6"/>
      <c r="G14" s="7">
        <v>916.5</v>
      </c>
      <c r="H14" s="7">
        <v>458.25</v>
      </c>
      <c r="I14" s="7">
        <v>458.25</v>
      </c>
      <c r="J14" s="7">
        <v>1374.75</v>
      </c>
      <c r="K14" s="6" t="s">
        <v>172</v>
      </c>
      <c r="L14" s="8" t="s">
        <v>171</v>
      </c>
    </row>
    <row r="15" spans="2:12" x14ac:dyDescent="0.3">
      <c r="B15" s="4">
        <v>11</v>
      </c>
      <c r="C15" s="5" t="s">
        <v>161</v>
      </c>
      <c r="D15" s="48" t="s">
        <v>11</v>
      </c>
      <c r="E15" s="6" t="s">
        <v>22</v>
      </c>
      <c r="F15" s="6"/>
      <c r="G15" s="7">
        <v>916.5</v>
      </c>
      <c r="H15" s="7">
        <v>458.25</v>
      </c>
      <c r="I15" s="7">
        <v>458.25</v>
      </c>
      <c r="J15" s="7">
        <v>1374.75</v>
      </c>
      <c r="K15" s="6" t="s">
        <v>172</v>
      </c>
      <c r="L15" s="8" t="s">
        <v>171</v>
      </c>
    </row>
    <row r="16" spans="2:12" x14ac:dyDescent="0.3">
      <c r="B16" s="4">
        <v>12</v>
      </c>
      <c r="C16" s="5" t="s">
        <v>166</v>
      </c>
      <c r="D16" s="48" t="s">
        <v>11</v>
      </c>
      <c r="E16" s="6" t="s">
        <v>22</v>
      </c>
      <c r="F16" s="6"/>
      <c r="G16" s="7">
        <v>916.5</v>
      </c>
      <c r="H16" s="7">
        <v>458.25</v>
      </c>
      <c r="I16" s="7">
        <v>458.25</v>
      </c>
      <c r="J16" s="7">
        <v>1374.75</v>
      </c>
      <c r="K16" s="6" t="s">
        <v>172</v>
      </c>
      <c r="L16" s="8" t="s">
        <v>171</v>
      </c>
    </row>
    <row r="17" spans="2:12" x14ac:dyDescent="0.3">
      <c r="B17" s="4">
        <v>13</v>
      </c>
      <c r="C17" s="5" t="s">
        <v>61</v>
      </c>
      <c r="D17" s="48" t="s">
        <v>11</v>
      </c>
      <c r="E17" s="6" t="s">
        <v>22</v>
      </c>
      <c r="F17" s="6"/>
      <c r="G17" s="7">
        <v>916.5</v>
      </c>
      <c r="H17" s="7">
        <v>458.25</v>
      </c>
      <c r="I17" s="7">
        <v>458.25</v>
      </c>
      <c r="J17" s="7">
        <v>458.25</v>
      </c>
      <c r="K17" s="6" t="s">
        <v>172</v>
      </c>
      <c r="L17" s="8" t="s">
        <v>170</v>
      </c>
    </row>
    <row r="18" spans="2:12" x14ac:dyDescent="0.3">
      <c r="B18" s="4">
        <v>14</v>
      </c>
      <c r="C18" s="5" t="s">
        <v>141</v>
      </c>
      <c r="D18" s="48" t="s">
        <v>11</v>
      </c>
      <c r="E18" s="6" t="s">
        <v>22</v>
      </c>
      <c r="F18" s="6"/>
      <c r="G18" s="7">
        <v>916.5</v>
      </c>
      <c r="H18" s="7">
        <v>458.25</v>
      </c>
      <c r="I18" s="7">
        <v>458.25</v>
      </c>
      <c r="J18" s="7">
        <v>458.25</v>
      </c>
      <c r="K18" s="6" t="s">
        <v>172</v>
      </c>
      <c r="L18" s="8" t="s">
        <v>170</v>
      </c>
    </row>
    <row r="19" spans="2:12" x14ac:dyDescent="0.3">
      <c r="B19" s="4">
        <v>15</v>
      </c>
      <c r="C19" s="5" t="s">
        <v>144</v>
      </c>
      <c r="D19" s="48" t="s">
        <v>11</v>
      </c>
      <c r="E19" s="6" t="s">
        <v>22</v>
      </c>
      <c r="F19" s="6"/>
      <c r="G19" s="7">
        <v>916.5</v>
      </c>
      <c r="H19" s="7">
        <v>458.25</v>
      </c>
      <c r="I19" s="7">
        <v>458.25</v>
      </c>
      <c r="J19" s="7">
        <v>458.25</v>
      </c>
      <c r="K19" s="6" t="s">
        <v>172</v>
      </c>
      <c r="L19" s="8" t="s">
        <v>170</v>
      </c>
    </row>
    <row r="20" spans="2:12" ht="15" thickBot="1" x14ac:dyDescent="0.35">
      <c r="B20" s="4">
        <v>16</v>
      </c>
      <c r="C20" s="5" t="s">
        <v>142</v>
      </c>
      <c r="D20" s="48" t="s">
        <v>11</v>
      </c>
      <c r="E20" s="6" t="s">
        <v>24</v>
      </c>
      <c r="F20" s="6"/>
      <c r="G20" s="36">
        <v>669.09</v>
      </c>
      <c r="H20" s="36">
        <v>334.54500000000002</v>
      </c>
      <c r="I20" s="36">
        <v>334.54500000000002</v>
      </c>
      <c r="J20" s="36">
        <v>1003.6349999999999</v>
      </c>
      <c r="K20" s="6" t="s">
        <v>172</v>
      </c>
      <c r="L20" s="8" t="s">
        <v>171</v>
      </c>
    </row>
    <row r="21" spans="2:12" ht="15" thickTop="1" x14ac:dyDescent="0.3">
      <c r="B21" s="4"/>
      <c r="C21" s="5"/>
      <c r="D21" s="6"/>
      <c r="E21" s="6"/>
      <c r="F21" s="6"/>
      <c r="G21" s="37">
        <f>SUM(G5:G20)</f>
        <v>14416.59</v>
      </c>
      <c r="H21" s="37">
        <f t="shared" ref="H21:J21" si="0">SUM(H5:H20)</f>
        <v>7208.2950000000001</v>
      </c>
      <c r="I21" s="37">
        <f t="shared" si="0"/>
        <v>7208.2950000000001</v>
      </c>
      <c r="J21" s="37">
        <f t="shared" si="0"/>
        <v>18875.384999999998</v>
      </c>
      <c r="K21" s="6"/>
      <c r="L21" s="8"/>
    </row>
    <row r="22" spans="2:12" x14ac:dyDescent="0.3">
      <c r="B22" s="4">
        <v>17</v>
      </c>
      <c r="C22" s="5" t="s">
        <v>109</v>
      </c>
      <c r="D22" s="49" t="s">
        <v>7</v>
      </c>
      <c r="E22" s="6" t="s">
        <v>23</v>
      </c>
      <c r="F22" s="6"/>
      <c r="G22" s="7">
        <v>742.22</v>
      </c>
      <c r="H22" s="7">
        <v>371.11</v>
      </c>
      <c r="I22" s="7">
        <v>371.11</v>
      </c>
      <c r="J22" s="7">
        <v>371.11</v>
      </c>
      <c r="K22" s="6" t="s">
        <v>172</v>
      </c>
      <c r="L22" s="8" t="s">
        <v>170</v>
      </c>
    </row>
    <row r="23" spans="2:12" x14ac:dyDescent="0.3">
      <c r="B23" s="4">
        <v>18</v>
      </c>
      <c r="C23" s="5" t="s">
        <v>146</v>
      </c>
      <c r="D23" s="49" t="s">
        <v>7</v>
      </c>
      <c r="E23" s="6" t="s">
        <v>22</v>
      </c>
      <c r="F23" s="6"/>
      <c r="G23" s="7">
        <v>916.5</v>
      </c>
      <c r="H23" s="7">
        <v>458.25</v>
      </c>
      <c r="I23" s="7">
        <v>458.25</v>
      </c>
      <c r="J23" s="7">
        <v>1374.75</v>
      </c>
      <c r="K23" s="6" t="s">
        <v>172</v>
      </c>
      <c r="L23" s="8" t="s">
        <v>171</v>
      </c>
    </row>
    <row r="24" spans="2:12" x14ac:dyDescent="0.3">
      <c r="B24" s="4">
        <v>19</v>
      </c>
      <c r="C24" s="5" t="s">
        <v>147</v>
      </c>
      <c r="D24" s="49" t="s">
        <v>7</v>
      </c>
      <c r="E24" s="6" t="s">
        <v>22</v>
      </c>
      <c r="F24" s="6"/>
      <c r="G24" s="7">
        <v>916.5</v>
      </c>
      <c r="H24" s="7">
        <v>458.25</v>
      </c>
      <c r="I24" s="7">
        <v>458.25</v>
      </c>
      <c r="J24" s="7">
        <v>1374.75</v>
      </c>
      <c r="K24" s="6" t="s">
        <v>172</v>
      </c>
      <c r="L24" s="8" t="s">
        <v>171</v>
      </c>
    </row>
    <row r="25" spans="2:12" x14ac:dyDescent="0.3">
      <c r="B25" s="4">
        <v>20</v>
      </c>
      <c r="C25" s="5" t="s">
        <v>160</v>
      </c>
      <c r="D25" s="49" t="s">
        <v>7</v>
      </c>
      <c r="E25" s="6" t="s">
        <v>22</v>
      </c>
      <c r="F25" s="6"/>
      <c r="G25" s="7">
        <v>916.5</v>
      </c>
      <c r="H25" s="7">
        <v>458.25</v>
      </c>
      <c r="I25" s="7">
        <v>458.25</v>
      </c>
      <c r="J25" s="7">
        <v>1374.75</v>
      </c>
      <c r="K25" s="6" t="s">
        <v>172</v>
      </c>
      <c r="L25" s="8" t="s">
        <v>171</v>
      </c>
    </row>
    <row r="26" spans="2:12" x14ac:dyDescent="0.3">
      <c r="B26" s="4">
        <v>21</v>
      </c>
      <c r="C26" s="5" t="s">
        <v>139</v>
      </c>
      <c r="D26" s="49" t="s">
        <v>7</v>
      </c>
      <c r="E26" s="6" t="s">
        <v>22</v>
      </c>
      <c r="F26" s="6"/>
      <c r="G26" s="7">
        <v>1833</v>
      </c>
      <c r="H26" s="7">
        <v>916.5</v>
      </c>
      <c r="I26" s="7">
        <v>916.5</v>
      </c>
      <c r="J26" s="7">
        <v>916.5</v>
      </c>
      <c r="K26" s="6" t="s">
        <v>173</v>
      </c>
      <c r="L26" s="8" t="s">
        <v>170</v>
      </c>
    </row>
    <row r="27" spans="2:12" ht="15" thickBot="1" x14ac:dyDescent="0.35">
      <c r="B27" s="4">
        <v>22</v>
      </c>
      <c r="C27" s="5" t="s">
        <v>95</v>
      </c>
      <c r="D27" s="49" t="s">
        <v>7</v>
      </c>
      <c r="E27" s="6" t="s">
        <v>24</v>
      </c>
      <c r="F27" s="6"/>
      <c r="G27" s="36">
        <v>669.09</v>
      </c>
      <c r="H27" s="36">
        <v>334.54500000000002</v>
      </c>
      <c r="I27" s="36">
        <v>334.54500000000002</v>
      </c>
      <c r="J27" s="36">
        <v>1003.6349999999999</v>
      </c>
      <c r="K27" s="6" t="s">
        <v>172</v>
      </c>
      <c r="L27" s="8" t="s">
        <v>171</v>
      </c>
    </row>
    <row r="28" spans="2:12" ht="15" thickTop="1" x14ac:dyDescent="0.3">
      <c r="B28" s="4"/>
      <c r="C28" s="5"/>
      <c r="D28" s="6"/>
      <c r="E28" s="6"/>
      <c r="F28" s="6"/>
      <c r="G28" s="37">
        <f>SUM(G22:G27)</f>
        <v>5993.81</v>
      </c>
      <c r="H28" s="37">
        <f t="shared" ref="H28:J28" si="1">SUM(H22:H27)</f>
        <v>2996.9050000000002</v>
      </c>
      <c r="I28" s="37">
        <f t="shared" si="1"/>
        <v>2996.9050000000002</v>
      </c>
      <c r="J28" s="37">
        <f t="shared" si="1"/>
        <v>6415.4950000000008</v>
      </c>
      <c r="K28" s="6"/>
      <c r="L28" s="8"/>
    </row>
    <row r="29" spans="2:12" x14ac:dyDescent="0.3">
      <c r="B29" s="4">
        <v>23</v>
      </c>
      <c r="C29" s="5" t="s">
        <v>46</v>
      </c>
      <c r="D29" s="50" t="s">
        <v>10</v>
      </c>
      <c r="E29" s="25" t="s">
        <v>167</v>
      </c>
      <c r="F29" s="25"/>
      <c r="G29" s="26">
        <v>742.22</v>
      </c>
      <c r="H29" s="26">
        <v>371.11</v>
      </c>
      <c r="I29" s="26">
        <v>371.11</v>
      </c>
      <c r="J29" s="26">
        <v>371.11</v>
      </c>
      <c r="K29" s="25" t="s">
        <v>172</v>
      </c>
      <c r="L29" s="8" t="s">
        <v>170</v>
      </c>
    </row>
    <row r="30" spans="2:12" x14ac:dyDescent="0.3">
      <c r="B30" s="4">
        <v>24</v>
      </c>
      <c r="C30" s="5" t="s">
        <v>48</v>
      </c>
      <c r="D30" s="50" t="s">
        <v>10</v>
      </c>
      <c r="E30" s="6" t="s">
        <v>23</v>
      </c>
      <c r="F30" s="6"/>
      <c r="G30" s="7">
        <v>742.22</v>
      </c>
      <c r="H30" s="7">
        <v>371.11</v>
      </c>
      <c r="I30" s="7">
        <v>371.11</v>
      </c>
      <c r="J30" s="7">
        <v>371.11</v>
      </c>
      <c r="K30" s="6" t="s">
        <v>172</v>
      </c>
      <c r="L30" s="8" t="s">
        <v>170</v>
      </c>
    </row>
    <row r="31" spans="2:12" x14ac:dyDescent="0.3">
      <c r="B31" s="4">
        <v>25</v>
      </c>
      <c r="C31" s="5" t="s">
        <v>51</v>
      </c>
      <c r="D31" s="50" t="s">
        <v>10</v>
      </c>
      <c r="E31" s="6" t="s">
        <v>23</v>
      </c>
      <c r="F31" s="6"/>
      <c r="G31" s="7">
        <v>742.22</v>
      </c>
      <c r="H31" s="7">
        <v>371.11</v>
      </c>
      <c r="I31" s="7">
        <v>371.11</v>
      </c>
      <c r="J31" s="7">
        <v>371.11</v>
      </c>
      <c r="K31" s="6" t="s">
        <v>172</v>
      </c>
      <c r="L31" s="8" t="s">
        <v>170</v>
      </c>
    </row>
    <row r="32" spans="2:12" x14ac:dyDescent="0.3">
      <c r="B32" s="4">
        <v>26</v>
      </c>
      <c r="C32" s="5" t="s">
        <v>52</v>
      </c>
      <c r="D32" s="50" t="s">
        <v>10</v>
      </c>
      <c r="E32" s="6" t="s">
        <v>23</v>
      </c>
      <c r="F32" s="6"/>
      <c r="G32" s="7">
        <v>742.22</v>
      </c>
      <c r="H32" s="7">
        <v>371.11</v>
      </c>
      <c r="I32" s="7">
        <v>371.11</v>
      </c>
      <c r="J32" s="7">
        <v>371.11</v>
      </c>
      <c r="K32" s="6" t="s">
        <v>172</v>
      </c>
      <c r="L32" s="8" t="s">
        <v>170</v>
      </c>
    </row>
    <row r="33" spans="2:12" x14ac:dyDescent="0.3">
      <c r="B33" s="4">
        <v>27</v>
      </c>
      <c r="C33" s="5" t="s">
        <v>59</v>
      </c>
      <c r="D33" s="50" t="s">
        <v>10</v>
      </c>
      <c r="E33" s="6" t="s">
        <v>23</v>
      </c>
      <c r="F33" s="6"/>
      <c r="G33" s="7">
        <v>742.22</v>
      </c>
      <c r="H33" s="7">
        <v>371.11</v>
      </c>
      <c r="I33" s="7">
        <v>371.11</v>
      </c>
      <c r="J33" s="7">
        <v>371.11</v>
      </c>
      <c r="K33" s="6" t="s">
        <v>172</v>
      </c>
      <c r="L33" s="8" t="s">
        <v>170</v>
      </c>
    </row>
    <row r="34" spans="2:12" x14ac:dyDescent="0.3">
      <c r="B34" s="4">
        <v>28</v>
      </c>
      <c r="C34" s="5" t="s">
        <v>60</v>
      </c>
      <c r="D34" s="50" t="s">
        <v>10</v>
      </c>
      <c r="E34" s="6" t="s">
        <v>23</v>
      </c>
      <c r="F34" s="6"/>
      <c r="G34" s="7">
        <v>742.22</v>
      </c>
      <c r="H34" s="7">
        <v>371.11</v>
      </c>
      <c r="I34" s="7">
        <v>371.11</v>
      </c>
      <c r="J34" s="7">
        <v>371.11</v>
      </c>
      <c r="K34" s="6" t="s">
        <v>172</v>
      </c>
      <c r="L34" s="8" t="s">
        <v>170</v>
      </c>
    </row>
    <row r="35" spans="2:12" x14ac:dyDescent="0.3">
      <c r="B35" s="4">
        <v>29</v>
      </c>
      <c r="C35" s="5" t="s">
        <v>88</v>
      </c>
      <c r="D35" s="50" t="s">
        <v>10</v>
      </c>
      <c r="E35" s="6" t="s">
        <v>22</v>
      </c>
      <c r="F35" s="6"/>
      <c r="G35" s="7">
        <v>1833</v>
      </c>
      <c r="H35" s="7">
        <v>916.5</v>
      </c>
      <c r="I35" s="7">
        <v>916.5</v>
      </c>
      <c r="J35" s="7">
        <v>916.5</v>
      </c>
      <c r="K35" s="6" t="s">
        <v>173</v>
      </c>
      <c r="L35" s="8" t="s">
        <v>170</v>
      </c>
    </row>
    <row r="36" spans="2:12" x14ac:dyDescent="0.3">
      <c r="B36" s="4">
        <v>30</v>
      </c>
      <c r="C36" s="5" t="s">
        <v>92</v>
      </c>
      <c r="D36" s="50" t="s">
        <v>10</v>
      </c>
      <c r="E36" s="6" t="s">
        <v>22</v>
      </c>
      <c r="F36" s="6"/>
      <c r="G36" s="7">
        <v>916.5</v>
      </c>
      <c r="H36" s="7">
        <v>458.25</v>
      </c>
      <c r="I36" s="7">
        <v>458.25</v>
      </c>
      <c r="J36" s="7">
        <v>458.25</v>
      </c>
      <c r="K36" s="6" t="s">
        <v>172</v>
      </c>
      <c r="L36" s="8" t="s">
        <v>170</v>
      </c>
    </row>
    <row r="37" spans="2:12" x14ac:dyDescent="0.3">
      <c r="B37" s="4">
        <v>31</v>
      </c>
      <c r="C37" s="5" t="s">
        <v>93</v>
      </c>
      <c r="D37" s="50" t="s">
        <v>10</v>
      </c>
      <c r="E37" s="6" t="s">
        <v>22</v>
      </c>
      <c r="F37" s="6"/>
      <c r="G37" s="7">
        <v>916.5</v>
      </c>
      <c r="H37" s="7">
        <v>458.25</v>
      </c>
      <c r="I37" s="7">
        <v>458.25</v>
      </c>
      <c r="J37" s="7">
        <v>458.25</v>
      </c>
      <c r="K37" s="6" t="s">
        <v>172</v>
      </c>
      <c r="L37" s="8" t="s">
        <v>170</v>
      </c>
    </row>
    <row r="38" spans="2:12" ht="15" thickBot="1" x14ac:dyDescent="0.35">
      <c r="B38" s="4">
        <v>32</v>
      </c>
      <c r="C38" s="5" t="s">
        <v>152</v>
      </c>
      <c r="D38" s="50" t="s">
        <v>10</v>
      </c>
      <c r="E38" s="6" t="s">
        <v>24</v>
      </c>
      <c r="F38" s="6"/>
      <c r="G38" s="36">
        <v>669.09</v>
      </c>
      <c r="H38" s="36">
        <v>334.54500000000002</v>
      </c>
      <c r="I38" s="36">
        <v>334.54500000000002</v>
      </c>
      <c r="J38" s="36">
        <v>1003.6349999999999</v>
      </c>
      <c r="K38" s="6" t="s">
        <v>172</v>
      </c>
      <c r="L38" s="8" t="s">
        <v>171</v>
      </c>
    </row>
    <row r="39" spans="2:12" ht="15" thickTop="1" x14ac:dyDescent="0.3">
      <c r="B39" s="4"/>
      <c r="C39" s="5"/>
      <c r="D39" s="6"/>
      <c r="E39" s="6"/>
      <c r="F39" s="6"/>
      <c r="G39" s="37">
        <f>SUM(G29:G38)</f>
        <v>8788.41</v>
      </c>
      <c r="H39" s="37">
        <f t="shared" ref="H39:J39" si="2">SUM(H29:H38)</f>
        <v>4394.2049999999999</v>
      </c>
      <c r="I39" s="37">
        <f t="shared" si="2"/>
        <v>4394.2049999999999</v>
      </c>
      <c r="J39" s="37">
        <f t="shared" si="2"/>
        <v>5063.2950000000001</v>
      </c>
      <c r="K39" s="6"/>
      <c r="L39" s="8"/>
    </row>
    <row r="40" spans="2:12" x14ac:dyDescent="0.3">
      <c r="B40" s="4">
        <v>33</v>
      </c>
      <c r="C40" s="5" t="s">
        <v>87</v>
      </c>
      <c r="D40" s="51" t="s">
        <v>6</v>
      </c>
      <c r="E40" s="6" t="s">
        <v>23</v>
      </c>
      <c r="F40" s="6"/>
      <c r="G40" s="7">
        <v>742.22</v>
      </c>
      <c r="H40" s="7">
        <v>371.11</v>
      </c>
      <c r="I40" s="7">
        <v>371.11</v>
      </c>
      <c r="J40" s="7">
        <v>1113.33</v>
      </c>
      <c r="K40" s="6" t="s">
        <v>172</v>
      </c>
      <c r="L40" s="8" t="s">
        <v>171</v>
      </c>
    </row>
    <row r="41" spans="2:12" x14ac:dyDescent="0.3">
      <c r="B41" s="4">
        <v>34</v>
      </c>
      <c r="C41" s="5" t="s">
        <v>56</v>
      </c>
      <c r="D41" s="51" t="s">
        <v>6</v>
      </c>
      <c r="E41" s="6" t="s">
        <v>22</v>
      </c>
      <c r="F41" s="6"/>
      <c r="G41" s="7">
        <v>1833</v>
      </c>
      <c r="H41" s="7">
        <v>916.5</v>
      </c>
      <c r="I41" s="7">
        <v>916.5</v>
      </c>
      <c r="J41" s="7">
        <v>2749.5</v>
      </c>
      <c r="K41" s="6" t="s">
        <v>173</v>
      </c>
      <c r="L41" s="8" t="s">
        <v>171</v>
      </c>
    </row>
    <row r="42" spans="2:12" x14ac:dyDescent="0.3">
      <c r="B42" s="4">
        <v>35</v>
      </c>
      <c r="C42" s="5" t="s">
        <v>114</v>
      </c>
      <c r="D42" s="51" t="s">
        <v>6</v>
      </c>
      <c r="E42" s="6" t="s">
        <v>22</v>
      </c>
      <c r="F42" s="6"/>
      <c r="G42" s="7">
        <v>916.5</v>
      </c>
      <c r="H42" s="7">
        <v>458.25</v>
      </c>
      <c r="I42" s="7">
        <v>458.25</v>
      </c>
      <c r="J42" s="7">
        <v>1374.75</v>
      </c>
      <c r="K42" s="6" t="s">
        <v>172</v>
      </c>
      <c r="L42" s="8" t="s">
        <v>171</v>
      </c>
    </row>
    <row r="43" spans="2:12" x14ac:dyDescent="0.3">
      <c r="B43" s="4">
        <v>36</v>
      </c>
      <c r="C43" s="5" t="s">
        <v>117</v>
      </c>
      <c r="D43" s="51" t="s">
        <v>6</v>
      </c>
      <c r="E43" s="6" t="s">
        <v>22</v>
      </c>
      <c r="F43" s="6"/>
      <c r="G43" s="7">
        <v>1833</v>
      </c>
      <c r="H43" s="7">
        <v>916.5</v>
      </c>
      <c r="I43" s="7">
        <v>916.5</v>
      </c>
      <c r="J43" s="7">
        <v>2749.5</v>
      </c>
      <c r="K43" s="6" t="s">
        <v>173</v>
      </c>
      <c r="L43" s="8" t="s">
        <v>171</v>
      </c>
    </row>
    <row r="44" spans="2:12" x14ac:dyDescent="0.3">
      <c r="B44" s="4">
        <v>37</v>
      </c>
      <c r="C44" s="5" t="s">
        <v>145</v>
      </c>
      <c r="D44" s="51" t="s">
        <v>6</v>
      </c>
      <c r="E44" s="6" t="s">
        <v>22</v>
      </c>
      <c r="F44" s="6"/>
      <c r="G44" s="7">
        <v>916.5</v>
      </c>
      <c r="H44" s="7">
        <v>458.25</v>
      </c>
      <c r="I44" s="7">
        <v>458.25</v>
      </c>
      <c r="J44" s="7">
        <v>1374.75</v>
      </c>
      <c r="K44" s="6" t="s">
        <v>172</v>
      </c>
      <c r="L44" s="8" t="s">
        <v>171</v>
      </c>
    </row>
    <row r="45" spans="2:12" x14ac:dyDescent="0.3">
      <c r="B45" s="4">
        <v>38</v>
      </c>
      <c r="C45" s="5" t="s">
        <v>91</v>
      </c>
      <c r="D45" s="51" t="s">
        <v>6</v>
      </c>
      <c r="E45" s="6" t="s">
        <v>22</v>
      </c>
      <c r="F45" s="6"/>
      <c r="G45" s="7">
        <v>916.5</v>
      </c>
      <c r="H45" s="7">
        <v>458.25</v>
      </c>
      <c r="I45" s="7">
        <v>458.25</v>
      </c>
      <c r="J45" s="7">
        <v>458.25</v>
      </c>
      <c r="K45" s="6" t="s">
        <v>172</v>
      </c>
      <c r="L45" s="8" t="s">
        <v>170</v>
      </c>
    </row>
    <row r="46" spans="2:12" x14ac:dyDescent="0.3">
      <c r="B46" s="4">
        <v>39</v>
      </c>
      <c r="C46" s="5" t="s">
        <v>49</v>
      </c>
      <c r="D46" s="51" t="s">
        <v>6</v>
      </c>
      <c r="E46" s="6" t="s">
        <v>24</v>
      </c>
      <c r="F46" s="6"/>
      <c r="G46" s="7">
        <v>1338.18</v>
      </c>
      <c r="H46" s="7">
        <v>669.09</v>
      </c>
      <c r="I46" s="7">
        <v>669.09</v>
      </c>
      <c r="J46" s="7">
        <v>2007.2699999999998</v>
      </c>
      <c r="K46" s="6" t="s">
        <v>173</v>
      </c>
      <c r="L46" s="8" t="s">
        <v>171</v>
      </c>
    </row>
    <row r="47" spans="2:12" x14ac:dyDescent="0.3">
      <c r="B47" s="4">
        <v>40</v>
      </c>
      <c r="C47" s="5" t="s">
        <v>50</v>
      </c>
      <c r="D47" s="51" t="s">
        <v>6</v>
      </c>
      <c r="E47" s="6" t="s">
        <v>24</v>
      </c>
      <c r="F47" s="6"/>
      <c r="G47" s="7">
        <v>1338.18</v>
      </c>
      <c r="H47" s="7">
        <v>669.09</v>
      </c>
      <c r="I47" s="7">
        <v>669.09</v>
      </c>
      <c r="J47" s="7">
        <v>2007.2699999999998</v>
      </c>
      <c r="K47" s="6" t="s">
        <v>173</v>
      </c>
      <c r="L47" s="8" t="s">
        <v>171</v>
      </c>
    </row>
    <row r="48" spans="2:12" x14ac:dyDescent="0.3">
      <c r="B48" s="4">
        <v>41</v>
      </c>
      <c r="C48" s="5" t="s">
        <v>57</v>
      </c>
      <c r="D48" s="51" t="s">
        <v>6</v>
      </c>
      <c r="E48" s="6" t="s">
        <v>24</v>
      </c>
      <c r="F48" s="6"/>
      <c r="G48" s="7">
        <v>669.09</v>
      </c>
      <c r="H48" s="7">
        <v>334.54500000000002</v>
      </c>
      <c r="I48" s="7">
        <v>334.54500000000002</v>
      </c>
      <c r="J48" s="7">
        <v>1003.6349999999999</v>
      </c>
      <c r="K48" s="6" t="s">
        <v>172</v>
      </c>
      <c r="L48" s="8" t="s">
        <v>171</v>
      </c>
    </row>
    <row r="49" spans="2:12" x14ac:dyDescent="0.3">
      <c r="B49" s="4">
        <v>42</v>
      </c>
      <c r="C49" s="5" t="s">
        <v>58</v>
      </c>
      <c r="D49" s="51" t="s">
        <v>6</v>
      </c>
      <c r="E49" s="6" t="s">
        <v>24</v>
      </c>
      <c r="F49" s="6"/>
      <c r="G49" s="7">
        <v>669.09</v>
      </c>
      <c r="H49" s="7">
        <v>334.54500000000002</v>
      </c>
      <c r="I49" s="7">
        <v>334.54500000000002</v>
      </c>
      <c r="J49" s="7">
        <v>1003.6349999999999</v>
      </c>
      <c r="K49" s="6" t="s">
        <v>172</v>
      </c>
      <c r="L49" s="8" t="s">
        <v>171</v>
      </c>
    </row>
    <row r="50" spans="2:12" x14ac:dyDescent="0.3">
      <c r="B50" s="4">
        <v>43</v>
      </c>
      <c r="C50" s="5" t="s">
        <v>63</v>
      </c>
      <c r="D50" s="51" t="s">
        <v>6</v>
      </c>
      <c r="E50" s="6" t="s">
        <v>24</v>
      </c>
      <c r="F50" s="6"/>
      <c r="G50" s="7">
        <v>669.09</v>
      </c>
      <c r="H50" s="7">
        <v>334.54500000000002</v>
      </c>
      <c r="I50" s="7">
        <v>334.54500000000002</v>
      </c>
      <c r="J50" s="7">
        <v>1003.6349999999999</v>
      </c>
      <c r="K50" s="6" t="s">
        <v>172</v>
      </c>
      <c r="L50" s="8" t="s">
        <v>171</v>
      </c>
    </row>
    <row r="51" spans="2:12" x14ac:dyDescent="0.3">
      <c r="B51" s="4">
        <v>44</v>
      </c>
      <c r="C51" s="5" t="s">
        <v>110</v>
      </c>
      <c r="D51" s="51" t="s">
        <v>6</v>
      </c>
      <c r="E51" s="6" t="s">
        <v>24</v>
      </c>
      <c r="F51" s="6"/>
      <c r="G51" s="7">
        <v>669.09</v>
      </c>
      <c r="H51" s="7">
        <v>334.54500000000002</v>
      </c>
      <c r="I51" s="7">
        <v>334.54500000000002</v>
      </c>
      <c r="J51" s="7">
        <v>1003.6349999999999</v>
      </c>
      <c r="K51" s="6" t="s">
        <v>172</v>
      </c>
      <c r="L51" s="8" t="s">
        <v>171</v>
      </c>
    </row>
    <row r="52" spans="2:12" x14ac:dyDescent="0.3">
      <c r="B52" s="4">
        <v>45</v>
      </c>
      <c r="C52" s="5" t="s">
        <v>115</v>
      </c>
      <c r="D52" s="51" t="s">
        <v>6</v>
      </c>
      <c r="E52" s="6" t="s">
        <v>24</v>
      </c>
      <c r="F52" s="6"/>
      <c r="G52" s="7">
        <v>669.09</v>
      </c>
      <c r="H52" s="7">
        <v>334.54500000000002</v>
      </c>
      <c r="I52" s="7">
        <v>334.54500000000002</v>
      </c>
      <c r="J52" s="7">
        <v>1003.6349999999999</v>
      </c>
      <c r="K52" s="6" t="s">
        <v>172</v>
      </c>
      <c r="L52" s="8" t="s">
        <v>171</v>
      </c>
    </row>
    <row r="53" spans="2:12" x14ac:dyDescent="0.3">
      <c r="B53" s="4">
        <v>46</v>
      </c>
      <c r="C53" s="5" t="s">
        <v>116</v>
      </c>
      <c r="D53" s="51" t="s">
        <v>6</v>
      </c>
      <c r="E53" s="6" t="s">
        <v>24</v>
      </c>
      <c r="F53" s="6"/>
      <c r="G53" s="7">
        <v>669.09</v>
      </c>
      <c r="H53" s="7">
        <v>334.54500000000002</v>
      </c>
      <c r="I53" s="7">
        <v>334.54500000000002</v>
      </c>
      <c r="J53" s="7">
        <v>1003.6349999999999</v>
      </c>
      <c r="K53" s="6" t="s">
        <v>172</v>
      </c>
      <c r="L53" s="8" t="s">
        <v>171</v>
      </c>
    </row>
    <row r="54" spans="2:12" x14ac:dyDescent="0.3">
      <c r="B54" s="4">
        <v>47</v>
      </c>
      <c r="C54" s="5" t="s">
        <v>118</v>
      </c>
      <c r="D54" s="51" t="s">
        <v>6</v>
      </c>
      <c r="E54" s="6" t="s">
        <v>24</v>
      </c>
      <c r="F54" s="6"/>
      <c r="G54" s="7">
        <v>669.09</v>
      </c>
      <c r="H54" s="7">
        <v>334.54500000000002</v>
      </c>
      <c r="I54" s="7">
        <v>334.54500000000002</v>
      </c>
      <c r="J54" s="7">
        <v>1003.6349999999999</v>
      </c>
      <c r="K54" s="6" t="s">
        <v>172</v>
      </c>
      <c r="L54" s="8" t="s">
        <v>171</v>
      </c>
    </row>
    <row r="55" spans="2:12" ht="15" thickBot="1" x14ac:dyDescent="0.35">
      <c r="B55" s="4">
        <v>48</v>
      </c>
      <c r="C55" s="5" t="s">
        <v>140</v>
      </c>
      <c r="D55" s="51" t="s">
        <v>6</v>
      </c>
      <c r="E55" s="6" t="s">
        <v>24</v>
      </c>
      <c r="F55" s="6"/>
      <c r="G55" s="36">
        <v>1338.18</v>
      </c>
      <c r="H55" s="36">
        <v>669.09</v>
      </c>
      <c r="I55" s="36">
        <v>669.09</v>
      </c>
      <c r="J55" s="36">
        <v>669.09</v>
      </c>
      <c r="K55" s="6" t="s">
        <v>173</v>
      </c>
      <c r="L55" s="8" t="s">
        <v>170</v>
      </c>
    </row>
    <row r="56" spans="2:12" ht="15" thickTop="1" x14ac:dyDescent="0.3">
      <c r="B56" s="4"/>
      <c r="C56" s="5"/>
      <c r="D56" s="6"/>
      <c r="E56" s="6"/>
      <c r="F56" s="6"/>
      <c r="G56" s="37">
        <f>SUM(G40:G55)</f>
        <v>15855.890000000001</v>
      </c>
      <c r="H56" s="37">
        <f t="shared" ref="H56:J56" si="3">SUM(H40:H55)</f>
        <v>7927.9450000000006</v>
      </c>
      <c r="I56" s="37">
        <f t="shared" si="3"/>
        <v>7927.9450000000006</v>
      </c>
      <c r="J56" s="37">
        <f t="shared" si="3"/>
        <v>21529.154999999995</v>
      </c>
      <c r="K56" s="6"/>
      <c r="L56" s="8"/>
    </row>
    <row r="57" spans="2:12" x14ac:dyDescent="0.3">
      <c r="B57" s="4">
        <v>49</v>
      </c>
      <c r="C57" s="5" t="s">
        <v>106</v>
      </c>
      <c r="D57" s="48" t="s">
        <v>5</v>
      </c>
      <c r="E57" s="6" t="s">
        <v>168</v>
      </c>
      <c r="F57" s="6"/>
      <c r="G57" s="7">
        <v>916.5</v>
      </c>
      <c r="H57" s="7">
        <v>458.25</v>
      </c>
      <c r="I57" s="7">
        <v>458.25</v>
      </c>
      <c r="J57" s="7">
        <v>0</v>
      </c>
      <c r="K57" s="6" t="s">
        <v>172</v>
      </c>
      <c r="L57" s="8" t="s">
        <v>171</v>
      </c>
    </row>
    <row r="58" spans="2:12" x14ac:dyDescent="0.3">
      <c r="B58" s="4">
        <v>50</v>
      </c>
      <c r="C58" s="5" t="s">
        <v>155</v>
      </c>
      <c r="D58" s="48" t="s">
        <v>5</v>
      </c>
      <c r="E58" s="6" t="s">
        <v>168</v>
      </c>
      <c r="F58" s="6"/>
      <c r="G58" s="7">
        <v>916.5</v>
      </c>
      <c r="H58" s="7">
        <v>458.25</v>
      </c>
      <c r="I58" s="7">
        <v>458.25</v>
      </c>
      <c r="J58" s="7">
        <v>0</v>
      </c>
      <c r="K58" s="6" t="s">
        <v>172</v>
      </c>
      <c r="L58" s="8" t="s">
        <v>170</v>
      </c>
    </row>
    <row r="59" spans="2:12" x14ac:dyDescent="0.3">
      <c r="B59" s="4">
        <v>51</v>
      </c>
      <c r="C59" s="5" t="s">
        <v>162</v>
      </c>
      <c r="D59" s="48" t="s">
        <v>5</v>
      </c>
      <c r="E59" s="6" t="s">
        <v>23</v>
      </c>
      <c r="F59" s="6"/>
      <c r="G59" s="7">
        <v>742.22</v>
      </c>
      <c r="H59" s="7">
        <v>371.11</v>
      </c>
      <c r="I59" s="7">
        <v>371.11</v>
      </c>
      <c r="J59" s="7">
        <v>371.11</v>
      </c>
      <c r="K59" s="6" t="s">
        <v>172</v>
      </c>
      <c r="L59" s="8" t="s">
        <v>170</v>
      </c>
    </row>
    <row r="60" spans="2:12" x14ac:dyDescent="0.3">
      <c r="B60" s="4">
        <v>52</v>
      </c>
      <c r="C60" s="5" t="s">
        <v>163</v>
      </c>
      <c r="D60" s="48" t="s">
        <v>5</v>
      </c>
      <c r="E60" s="6" t="s">
        <v>23</v>
      </c>
      <c r="F60" s="6"/>
      <c r="G60" s="7">
        <v>742.22</v>
      </c>
      <c r="H60" s="7">
        <v>371.11</v>
      </c>
      <c r="I60" s="7">
        <v>371.11</v>
      </c>
      <c r="J60" s="7">
        <v>371.11</v>
      </c>
      <c r="K60" s="6" t="s">
        <v>172</v>
      </c>
      <c r="L60" s="8" t="s">
        <v>170</v>
      </c>
    </row>
    <row r="61" spans="2:12" x14ac:dyDescent="0.3">
      <c r="B61" s="4">
        <v>53</v>
      </c>
      <c r="C61" s="5" t="s">
        <v>119</v>
      </c>
      <c r="D61" s="48" t="s">
        <v>5</v>
      </c>
      <c r="E61" s="6" t="s">
        <v>22</v>
      </c>
      <c r="F61" s="6"/>
      <c r="G61" s="7">
        <v>916.5</v>
      </c>
      <c r="H61" s="7">
        <v>458.25</v>
      </c>
      <c r="I61" s="7">
        <v>458.25</v>
      </c>
      <c r="J61" s="7">
        <v>1374.75</v>
      </c>
      <c r="K61" s="6" t="s">
        <v>172</v>
      </c>
      <c r="L61" s="8" t="s">
        <v>171</v>
      </c>
    </row>
    <row r="62" spans="2:12" x14ac:dyDescent="0.3">
      <c r="B62" s="4">
        <v>54</v>
      </c>
      <c r="C62" s="5" t="s">
        <v>156</v>
      </c>
      <c r="D62" s="48" t="s">
        <v>5</v>
      </c>
      <c r="E62" s="6" t="s">
        <v>22</v>
      </c>
      <c r="F62" s="6"/>
      <c r="G62" s="7">
        <v>916.5</v>
      </c>
      <c r="H62" s="7">
        <v>458.25</v>
      </c>
      <c r="I62" s="7">
        <v>458.25</v>
      </c>
      <c r="J62" s="7">
        <v>1374.75</v>
      </c>
      <c r="K62" s="6" t="s">
        <v>172</v>
      </c>
      <c r="L62" s="8" t="s">
        <v>171</v>
      </c>
    </row>
    <row r="63" spans="2:12" x14ac:dyDescent="0.3">
      <c r="B63" s="4">
        <v>55</v>
      </c>
      <c r="C63" s="5" t="s">
        <v>164</v>
      </c>
      <c r="D63" s="48" t="s">
        <v>5</v>
      </c>
      <c r="E63" s="6" t="s">
        <v>22</v>
      </c>
      <c r="F63" s="6"/>
      <c r="G63" s="7">
        <v>916.5</v>
      </c>
      <c r="H63" s="7">
        <v>458.25</v>
      </c>
      <c r="I63" s="7">
        <v>458.25</v>
      </c>
      <c r="J63" s="7">
        <v>1374.75</v>
      </c>
      <c r="K63" s="6" t="s">
        <v>172</v>
      </c>
      <c r="L63" s="8" t="s">
        <v>171</v>
      </c>
    </row>
    <row r="64" spans="2:12" x14ac:dyDescent="0.3">
      <c r="B64" s="4">
        <v>56</v>
      </c>
      <c r="C64" s="5" t="s">
        <v>105</v>
      </c>
      <c r="D64" s="48" t="s">
        <v>5</v>
      </c>
      <c r="E64" s="6" t="s">
        <v>24</v>
      </c>
      <c r="F64" s="6"/>
      <c r="G64" s="7">
        <v>669.09</v>
      </c>
      <c r="H64" s="7">
        <v>334.54500000000002</v>
      </c>
      <c r="I64" s="7">
        <v>334.54500000000002</v>
      </c>
      <c r="J64" s="7">
        <v>1003.6349999999999</v>
      </c>
      <c r="K64" s="6" t="s">
        <v>172</v>
      </c>
      <c r="L64" s="8" t="s">
        <v>171</v>
      </c>
    </row>
    <row r="65" spans="2:12" x14ac:dyDescent="0.3">
      <c r="B65" s="4">
        <v>57</v>
      </c>
      <c r="C65" s="5" t="s">
        <v>108</v>
      </c>
      <c r="D65" s="48" t="s">
        <v>5</v>
      </c>
      <c r="E65" s="6" t="s">
        <v>24</v>
      </c>
      <c r="F65" s="6"/>
      <c r="G65" s="7">
        <v>669.09</v>
      </c>
      <c r="H65" s="7">
        <v>334.54500000000002</v>
      </c>
      <c r="I65" s="7">
        <v>334.54500000000002</v>
      </c>
      <c r="J65" s="7">
        <v>334.54500000000002</v>
      </c>
      <c r="K65" s="6" t="s">
        <v>172</v>
      </c>
      <c r="L65" s="8" t="s">
        <v>170</v>
      </c>
    </row>
    <row r="66" spans="2:12" x14ac:dyDescent="0.3">
      <c r="B66" s="4">
        <v>58</v>
      </c>
      <c r="C66" s="5" t="s">
        <v>120</v>
      </c>
      <c r="D66" s="48" t="s">
        <v>5</v>
      </c>
      <c r="E66" s="6" t="s">
        <v>24</v>
      </c>
      <c r="F66" s="6"/>
      <c r="G66" s="7">
        <v>1338.18</v>
      </c>
      <c r="H66" s="7">
        <v>669.09</v>
      </c>
      <c r="I66" s="7">
        <v>669.09</v>
      </c>
      <c r="J66" s="7">
        <v>669.09</v>
      </c>
      <c r="K66" s="6" t="s">
        <v>173</v>
      </c>
      <c r="L66" s="8" t="s">
        <v>170</v>
      </c>
    </row>
    <row r="67" spans="2:12" ht="15" thickBot="1" x14ac:dyDescent="0.35">
      <c r="B67" s="4">
        <v>59</v>
      </c>
      <c r="C67" s="5" t="s">
        <v>165</v>
      </c>
      <c r="D67" s="48" t="s">
        <v>5</v>
      </c>
      <c r="E67" s="6" t="s">
        <v>24</v>
      </c>
      <c r="F67" s="6"/>
      <c r="G67" s="36">
        <v>669.09</v>
      </c>
      <c r="H67" s="36">
        <v>334.54500000000002</v>
      </c>
      <c r="I67" s="36">
        <v>334.54500000000002</v>
      </c>
      <c r="J67" s="36">
        <v>334.54500000000002</v>
      </c>
      <c r="K67" s="6" t="s">
        <v>172</v>
      </c>
      <c r="L67" s="8" t="s">
        <v>170</v>
      </c>
    </row>
    <row r="68" spans="2:12" ht="15" thickTop="1" x14ac:dyDescent="0.3">
      <c r="B68" s="4"/>
      <c r="C68" s="5"/>
      <c r="D68" s="6"/>
      <c r="E68" s="6"/>
      <c r="F68" s="6"/>
      <c r="G68" s="37">
        <f>SUM(G57:G67)</f>
        <v>9412.3900000000012</v>
      </c>
      <c r="H68" s="37">
        <f t="shared" ref="H68:J68" si="4">SUM(H57:H67)</f>
        <v>4706.1950000000006</v>
      </c>
      <c r="I68" s="37">
        <f t="shared" si="4"/>
        <v>4706.1950000000006</v>
      </c>
      <c r="J68" s="37">
        <f t="shared" si="4"/>
        <v>7208.2850000000008</v>
      </c>
      <c r="K68" s="6"/>
      <c r="L68" s="8"/>
    </row>
    <row r="69" spans="2:12" x14ac:dyDescent="0.3">
      <c r="B69" s="4">
        <v>60</v>
      </c>
      <c r="C69" s="5" t="s">
        <v>112</v>
      </c>
      <c r="D69" s="52" t="s">
        <v>8</v>
      </c>
      <c r="E69" s="6" t="s">
        <v>168</v>
      </c>
      <c r="F69" s="6"/>
      <c r="G69" s="7">
        <v>916.5</v>
      </c>
      <c r="H69" s="7">
        <v>458.25</v>
      </c>
      <c r="I69" s="7">
        <v>458.25</v>
      </c>
      <c r="J69" s="7">
        <v>0</v>
      </c>
      <c r="K69" s="6" t="s">
        <v>172</v>
      </c>
      <c r="L69" s="8" t="s">
        <v>170</v>
      </c>
    </row>
    <row r="70" spans="2:12" x14ac:dyDescent="0.3">
      <c r="B70" s="4">
        <v>61</v>
      </c>
      <c r="C70" s="5" t="s">
        <v>75</v>
      </c>
      <c r="D70" s="52" t="s">
        <v>8</v>
      </c>
      <c r="E70" s="6" t="s">
        <v>23</v>
      </c>
      <c r="F70" s="6"/>
      <c r="G70" s="7">
        <v>742.22</v>
      </c>
      <c r="H70" s="7">
        <v>371.11</v>
      </c>
      <c r="I70" s="7">
        <v>371.11</v>
      </c>
      <c r="J70" s="7">
        <v>371.11</v>
      </c>
      <c r="K70" s="6" t="s">
        <v>172</v>
      </c>
      <c r="L70" s="8" t="s">
        <v>170</v>
      </c>
    </row>
    <row r="71" spans="2:12" x14ac:dyDescent="0.3">
      <c r="B71" s="4">
        <v>62</v>
      </c>
      <c r="C71" s="5" t="s">
        <v>82</v>
      </c>
      <c r="D71" s="52" t="s">
        <v>8</v>
      </c>
      <c r="E71" s="6" t="s">
        <v>23</v>
      </c>
      <c r="F71" s="6"/>
      <c r="G71" s="7">
        <v>742.22</v>
      </c>
      <c r="H71" s="7">
        <v>371.11</v>
      </c>
      <c r="I71" s="7">
        <v>371.11</v>
      </c>
      <c r="J71" s="7">
        <v>371.11</v>
      </c>
      <c r="K71" s="6" t="s">
        <v>172</v>
      </c>
      <c r="L71" s="8" t="s">
        <v>170</v>
      </c>
    </row>
    <row r="72" spans="2:12" x14ac:dyDescent="0.3">
      <c r="B72" s="4">
        <v>63</v>
      </c>
      <c r="C72" s="5" t="s">
        <v>97</v>
      </c>
      <c r="D72" s="52" t="s">
        <v>8</v>
      </c>
      <c r="E72" s="6" t="s">
        <v>23</v>
      </c>
      <c r="F72" s="6"/>
      <c r="G72" s="7">
        <v>1484.44</v>
      </c>
      <c r="H72" s="7">
        <v>742.22</v>
      </c>
      <c r="I72" s="7">
        <v>742.22</v>
      </c>
      <c r="J72" s="7">
        <v>742.22</v>
      </c>
      <c r="K72" s="6" t="s">
        <v>173</v>
      </c>
      <c r="L72" s="8" t="s">
        <v>170</v>
      </c>
    </row>
    <row r="73" spans="2:12" x14ac:dyDescent="0.3">
      <c r="B73" s="4">
        <v>64</v>
      </c>
      <c r="C73" s="5" t="s">
        <v>99</v>
      </c>
      <c r="D73" s="52" t="s">
        <v>8</v>
      </c>
      <c r="E73" s="6" t="s">
        <v>23</v>
      </c>
      <c r="F73" s="6"/>
      <c r="G73" s="7">
        <v>742.22</v>
      </c>
      <c r="H73" s="7">
        <v>371.11</v>
      </c>
      <c r="I73" s="7">
        <v>371.11</v>
      </c>
      <c r="J73" s="7">
        <v>371.11</v>
      </c>
      <c r="K73" s="6" t="s">
        <v>172</v>
      </c>
      <c r="L73" s="8" t="s">
        <v>170</v>
      </c>
    </row>
    <row r="74" spans="2:12" x14ac:dyDescent="0.3">
      <c r="B74" s="4">
        <v>65</v>
      </c>
      <c r="C74" s="5" t="s">
        <v>103</v>
      </c>
      <c r="D74" s="52" t="s">
        <v>8</v>
      </c>
      <c r="E74" s="6" t="s">
        <v>23</v>
      </c>
      <c r="F74" s="6"/>
      <c r="G74" s="7">
        <v>742.22</v>
      </c>
      <c r="H74" s="7">
        <v>371.11</v>
      </c>
      <c r="I74" s="7">
        <v>371.11</v>
      </c>
      <c r="J74" s="7">
        <v>371.11</v>
      </c>
      <c r="K74" s="6" t="s">
        <v>172</v>
      </c>
      <c r="L74" s="8" t="s">
        <v>170</v>
      </c>
    </row>
    <row r="75" spans="2:12" x14ac:dyDescent="0.3">
      <c r="B75" s="4">
        <v>66</v>
      </c>
      <c r="C75" s="5" t="s">
        <v>131</v>
      </c>
      <c r="D75" s="52" t="s">
        <v>8</v>
      </c>
      <c r="E75" s="6" t="s">
        <v>23</v>
      </c>
      <c r="F75" s="6"/>
      <c r="G75" s="7">
        <v>1484.44</v>
      </c>
      <c r="H75" s="7">
        <v>742.22</v>
      </c>
      <c r="I75" s="7">
        <v>742.22</v>
      </c>
      <c r="J75" s="7">
        <v>742.22</v>
      </c>
      <c r="K75" s="6" t="s">
        <v>173</v>
      </c>
      <c r="L75" s="8" t="s">
        <v>170</v>
      </c>
    </row>
    <row r="76" spans="2:12" x14ac:dyDescent="0.3">
      <c r="B76" s="4">
        <v>67</v>
      </c>
      <c r="C76" s="5" t="s">
        <v>157</v>
      </c>
      <c r="D76" s="52" t="s">
        <v>8</v>
      </c>
      <c r="E76" s="6" t="s">
        <v>23</v>
      </c>
      <c r="F76" s="6"/>
      <c r="G76" s="7">
        <v>742.22</v>
      </c>
      <c r="H76" s="7">
        <v>371.11</v>
      </c>
      <c r="I76" s="7">
        <v>371.11</v>
      </c>
      <c r="J76" s="7">
        <v>371.11</v>
      </c>
      <c r="K76" s="6" t="s">
        <v>172</v>
      </c>
      <c r="L76" s="8" t="s">
        <v>170</v>
      </c>
    </row>
    <row r="77" spans="2:12" x14ac:dyDescent="0.3">
      <c r="B77" s="4">
        <v>68</v>
      </c>
      <c r="C77" s="5" t="s">
        <v>158</v>
      </c>
      <c r="D77" s="52" t="s">
        <v>8</v>
      </c>
      <c r="E77" s="6" t="s">
        <v>23</v>
      </c>
      <c r="F77" s="6"/>
      <c r="G77" s="7">
        <v>742.22</v>
      </c>
      <c r="H77" s="7">
        <v>371.11</v>
      </c>
      <c r="I77" s="7">
        <v>371.11</v>
      </c>
      <c r="J77" s="7">
        <v>371.11</v>
      </c>
      <c r="K77" s="6" t="s">
        <v>172</v>
      </c>
      <c r="L77" s="8" t="s">
        <v>170</v>
      </c>
    </row>
    <row r="78" spans="2:12" x14ac:dyDescent="0.3">
      <c r="B78" s="4">
        <v>69</v>
      </c>
      <c r="C78" s="5" t="s">
        <v>85</v>
      </c>
      <c r="D78" s="52" t="s">
        <v>8</v>
      </c>
      <c r="E78" s="6" t="s">
        <v>22</v>
      </c>
      <c r="F78" s="6"/>
      <c r="G78" s="7">
        <v>916.5</v>
      </c>
      <c r="H78" s="7">
        <v>458.25</v>
      </c>
      <c r="I78" s="7">
        <v>458.25</v>
      </c>
      <c r="J78" s="7">
        <v>1374.75</v>
      </c>
      <c r="K78" s="6" t="s">
        <v>172</v>
      </c>
      <c r="L78" s="8" t="s">
        <v>171</v>
      </c>
    </row>
    <row r="79" spans="2:12" x14ac:dyDescent="0.3">
      <c r="B79" s="4">
        <v>70</v>
      </c>
      <c r="C79" s="5" t="s">
        <v>86</v>
      </c>
      <c r="D79" s="52" t="s">
        <v>8</v>
      </c>
      <c r="E79" s="6" t="s">
        <v>22</v>
      </c>
      <c r="F79" s="6"/>
      <c r="G79" s="7">
        <v>916.5</v>
      </c>
      <c r="H79" s="7">
        <v>458.25</v>
      </c>
      <c r="I79" s="7">
        <v>458.25</v>
      </c>
      <c r="J79" s="7">
        <v>1374.75</v>
      </c>
      <c r="K79" s="6" t="s">
        <v>172</v>
      </c>
      <c r="L79" s="8" t="s">
        <v>171</v>
      </c>
    </row>
    <row r="80" spans="2:12" x14ac:dyDescent="0.3">
      <c r="B80" s="4">
        <v>71</v>
      </c>
      <c r="C80" s="5" t="s">
        <v>101</v>
      </c>
      <c r="D80" s="52" t="s">
        <v>8</v>
      </c>
      <c r="E80" s="6" t="s">
        <v>22</v>
      </c>
      <c r="F80" s="6"/>
      <c r="G80" s="7">
        <v>1833</v>
      </c>
      <c r="H80" s="7">
        <v>916.5</v>
      </c>
      <c r="I80" s="7">
        <v>916.5</v>
      </c>
      <c r="J80" s="7">
        <v>2749.5</v>
      </c>
      <c r="K80" s="6" t="s">
        <v>173</v>
      </c>
      <c r="L80" s="8" t="s">
        <v>171</v>
      </c>
    </row>
    <row r="81" spans="2:12" x14ac:dyDescent="0.3">
      <c r="B81" s="4">
        <v>72</v>
      </c>
      <c r="C81" s="5" t="s">
        <v>134</v>
      </c>
      <c r="D81" s="52" t="s">
        <v>8</v>
      </c>
      <c r="E81" s="6" t="s">
        <v>22</v>
      </c>
      <c r="F81" s="6"/>
      <c r="G81" s="7">
        <v>1833</v>
      </c>
      <c r="H81" s="7">
        <v>916.5</v>
      </c>
      <c r="I81" s="7">
        <v>916.5</v>
      </c>
      <c r="J81" s="7">
        <v>2749.5</v>
      </c>
      <c r="K81" s="6" t="s">
        <v>173</v>
      </c>
      <c r="L81" s="8" t="s">
        <v>171</v>
      </c>
    </row>
    <row r="82" spans="2:12" x14ac:dyDescent="0.3">
      <c r="B82" s="4">
        <v>73</v>
      </c>
      <c r="C82" s="5" t="s">
        <v>76</v>
      </c>
      <c r="D82" s="52" t="s">
        <v>8</v>
      </c>
      <c r="E82" s="6" t="s">
        <v>22</v>
      </c>
      <c r="F82" s="6"/>
      <c r="G82" s="7">
        <v>916.5</v>
      </c>
      <c r="H82" s="7">
        <v>458.25</v>
      </c>
      <c r="I82" s="7">
        <v>458.25</v>
      </c>
      <c r="J82" s="7">
        <v>458.25</v>
      </c>
      <c r="K82" s="6" t="s">
        <v>172</v>
      </c>
      <c r="L82" s="8" t="s">
        <v>170</v>
      </c>
    </row>
    <row r="83" spans="2:12" x14ac:dyDescent="0.3">
      <c r="B83" s="4">
        <v>74</v>
      </c>
      <c r="C83" s="5" t="s">
        <v>80</v>
      </c>
      <c r="D83" s="52" t="s">
        <v>8</v>
      </c>
      <c r="E83" s="6" t="s">
        <v>22</v>
      </c>
      <c r="F83" s="6"/>
      <c r="G83" s="7">
        <v>1833</v>
      </c>
      <c r="H83" s="7">
        <v>916.5</v>
      </c>
      <c r="I83" s="7">
        <v>916.5</v>
      </c>
      <c r="J83" s="7">
        <v>916.5</v>
      </c>
      <c r="K83" s="6" t="s">
        <v>173</v>
      </c>
      <c r="L83" s="8" t="s">
        <v>170</v>
      </c>
    </row>
    <row r="84" spans="2:12" x14ac:dyDescent="0.3">
      <c r="B84" s="4">
        <v>75</v>
      </c>
      <c r="C84" s="5" t="s">
        <v>81</v>
      </c>
      <c r="D84" s="52" t="s">
        <v>8</v>
      </c>
      <c r="E84" s="6" t="s">
        <v>22</v>
      </c>
      <c r="F84" s="6"/>
      <c r="G84" s="7">
        <v>916.5</v>
      </c>
      <c r="H84" s="7">
        <v>458.25</v>
      </c>
      <c r="I84" s="7">
        <v>458.25</v>
      </c>
      <c r="J84" s="7">
        <v>458.25</v>
      </c>
      <c r="K84" s="6" t="s">
        <v>172</v>
      </c>
      <c r="L84" s="8" t="s">
        <v>170</v>
      </c>
    </row>
    <row r="85" spans="2:12" x14ac:dyDescent="0.3">
      <c r="B85" s="4">
        <v>76</v>
      </c>
      <c r="C85" s="5" t="s">
        <v>94</v>
      </c>
      <c r="D85" s="52" t="s">
        <v>8</v>
      </c>
      <c r="E85" s="6" t="s">
        <v>22</v>
      </c>
      <c r="F85" s="6"/>
      <c r="G85" s="7">
        <v>916.5</v>
      </c>
      <c r="H85" s="7">
        <v>458.25</v>
      </c>
      <c r="I85" s="7">
        <v>458.25</v>
      </c>
      <c r="J85" s="7">
        <v>458.25</v>
      </c>
      <c r="K85" s="6" t="s">
        <v>172</v>
      </c>
      <c r="L85" s="8" t="s">
        <v>170</v>
      </c>
    </row>
    <row r="86" spans="2:12" x14ac:dyDescent="0.3">
      <c r="B86" s="4">
        <v>77</v>
      </c>
      <c r="C86" s="5" t="s">
        <v>96</v>
      </c>
      <c r="D86" s="52" t="s">
        <v>8</v>
      </c>
      <c r="E86" s="6" t="s">
        <v>22</v>
      </c>
      <c r="F86" s="6"/>
      <c r="G86" s="7">
        <v>916.5</v>
      </c>
      <c r="H86" s="7">
        <v>458.25</v>
      </c>
      <c r="I86" s="7">
        <v>458.25</v>
      </c>
      <c r="J86" s="7">
        <v>458.25</v>
      </c>
      <c r="K86" s="6" t="s">
        <v>172</v>
      </c>
      <c r="L86" s="8" t="s">
        <v>170</v>
      </c>
    </row>
    <row r="87" spans="2:12" x14ac:dyDescent="0.3">
      <c r="B87" s="4">
        <v>78</v>
      </c>
      <c r="C87" s="5" t="s">
        <v>104</v>
      </c>
      <c r="D87" s="52" t="s">
        <v>8</v>
      </c>
      <c r="E87" s="6" t="s">
        <v>22</v>
      </c>
      <c r="F87" s="6"/>
      <c r="G87" s="7">
        <v>916.5</v>
      </c>
      <c r="H87" s="7">
        <v>458.25</v>
      </c>
      <c r="I87" s="7">
        <v>458.25</v>
      </c>
      <c r="J87" s="7">
        <v>458.25</v>
      </c>
      <c r="K87" s="6" t="s">
        <v>172</v>
      </c>
      <c r="L87" s="8" t="s">
        <v>170</v>
      </c>
    </row>
    <row r="88" spans="2:12" x14ac:dyDescent="0.3">
      <c r="B88" s="4">
        <v>79</v>
      </c>
      <c r="C88" s="5" t="s">
        <v>111</v>
      </c>
      <c r="D88" s="52" t="s">
        <v>8</v>
      </c>
      <c r="E88" s="6" t="s">
        <v>22</v>
      </c>
      <c r="F88" s="6"/>
      <c r="G88" s="7">
        <v>224.85000000000002</v>
      </c>
      <c r="H88" s="7">
        <v>458.25</v>
      </c>
      <c r="I88" s="7">
        <v>458.25</v>
      </c>
      <c r="J88" s="7">
        <v>458.25</v>
      </c>
      <c r="K88" s="6" t="s">
        <v>172</v>
      </c>
      <c r="L88" s="8" t="s">
        <v>170</v>
      </c>
    </row>
    <row r="89" spans="2:12" x14ac:dyDescent="0.3">
      <c r="B89" s="4">
        <v>80</v>
      </c>
      <c r="C89" s="5" t="s">
        <v>123</v>
      </c>
      <c r="D89" s="52" t="s">
        <v>8</v>
      </c>
      <c r="E89" s="6" t="s">
        <v>22</v>
      </c>
      <c r="F89" s="6"/>
      <c r="G89" s="7">
        <v>916.5</v>
      </c>
      <c r="H89" s="7">
        <v>458.25</v>
      </c>
      <c r="I89" s="7">
        <v>458.25</v>
      </c>
      <c r="J89" s="7">
        <v>458.25</v>
      </c>
      <c r="K89" s="6" t="s">
        <v>172</v>
      </c>
      <c r="L89" s="8" t="s">
        <v>170</v>
      </c>
    </row>
    <row r="90" spans="2:12" x14ac:dyDescent="0.3">
      <c r="B90" s="4">
        <v>81</v>
      </c>
      <c r="C90" s="5" t="s">
        <v>124</v>
      </c>
      <c r="D90" s="52" t="s">
        <v>8</v>
      </c>
      <c r="E90" s="6" t="s">
        <v>22</v>
      </c>
      <c r="F90" s="6"/>
      <c r="G90" s="7">
        <v>1833</v>
      </c>
      <c r="H90" s="7">
        <v>916.5</v>
      </c>
      <c r="I90" s="7">
        <v>916.5</v>
      </c>
      <c r="J90" s="7">
        <v>916.5</v>
      </c>
      <c r="K90" s="6" t="s">
        <v>173</v>
      </c>
      <c r="L90" s="8" t="s">
        <v>170</v>
      </c>
    </row>
    <row r="91" spans="2:12" x14ac:dyDescent="0.3">
      <c r="B91" s="4">
        <v>82</v>
      </c>
      <c r="C91" s="5" t="s">
        <v>125</v>
      </c>
      <c r="D91" s="52" t="s">
        <v>8</v>
      </c>
      <c r="E91" s="6" t="s">
        <v>22</v>
      </c>
      <c r="F91" s="6"/>
      <c r="G91" s="7">
        <v>916.5</v>
      </c>
      <c r="H91" s="7">
        <v>458.25</v>
      </c>
      <c r="I91" s="7">
        <v>458.25</v>
      </c>
      <c r="J91" s="7">
        <v>458.25</v>
      </c>
      <c r="K91" s="6" t="s">
        <v>172</v>
      </c>
      <c r="L91" s="8" t="s">
        <v>170</v>
      </c>
    </row>
    <row r="92" spans="2:12" x14ac:dyDescent="0.3">
      <c r="B92" s="4">
        <v>83</v>
      </c>
      <c r="C92" s="5" t="s">
        <v>128</v>
      </c>
      <c r="D92" s="52" t="s">
        <v>8</v>
      </c>
      <c r="E92" s="6" t="s">
        <v>22</v>
      </c>
      <c r="F92" s="6"/>
      <c r="G92" s="7">
        <v>916.5</v>
      </c>
      <c r="H92" s="7">
        <v>458.25</v>
      </c>
      <c r="I92" s="7">
        <v>458.25</v>
      </c>
      <c r="J92" s="7">
        <v>458.25</v>
      </c>
      <c r="K92" s="6" t="s">
        <v>172</v>
      </c>
      <c r="L92" s="8" t="s">
        <v>170</v>
      </c>
    </row>
    <row r="93" spans="2:12" x14ac:dyDescent="0.3">
      <c r="B93" s="4">
        <v>84</v>
      </c>
      <c r="C93" s="5" t="s">
        <v>129</v>
      </c>
      <c r="D93" s="52" t="s">
        <v>8</v>
      </c>
      <c r="E93" s="6" t="s">
        <v>22</v>
      </c>
      <c r="F93" s="6"/>
      <c r="G93" s="7">
        <v>916.5</v>
      </c>
      <c r="H93" s="7">
        <v>458.25</v>
      </c>
      <c r="I93" s="7">
        <v>458.25</v>
      </c>
      <c r="J93" s="7">
        <v>458.25</v>
      </c>
      <c r="K93" s="6" t="s">
        <v>172</v>
      </c>
      <c r="L93" s="8" t="s">
        <v>170</v>
      </c>
    </row>
    <row r="94" spans="2:12" x14ac:dyDescent="0.3">
      <c r="B94" s="4">
        <v>85</v>
      </c>
      <c r="C94" s="5" t="s">
        <v>130</v>
      </c>
      <c r="D94" s="52" t="s">
        <v>8</v>
      </c>
      <c r="E94" s="6" t="s">
        <v>22</v>
      </c>
      <c r="F94" s="6"/>
      <c r="G94" s="7">
        <v>1833</v>
      </c>
      <c r="H94" s="7">
        <v>916.5</v>
      </c>
      <c r="I94" s="7">
        <v>916.5</v>
      </c>
      <c r="J94" s="7">
        <v>916.5</v>
      </c>
      <c r="K94" s="6" t="s">
        <v>173</v>
      </c>
      <c r="L94" s="8" t="s">
        <v>170</v>
      </c>
    </row>
    <row r="95" spans="2:12" x14ac:dyDescent="0.3">
      <c r="B95" s="4">
        <v>86</v>
      </c>
      <c r="C95" s="5" t="s">
        <v>153</v>
      </c>
      <c r="D95" s="52" t="s">
        <v>8</v>
      </c>
      <c r="E95" s="6" t="s">
        <v>22</v>
      </c>
      <c r="F95" s="6"/>
      <c r="G95" s="7">
        <v>916.5</v>
      </c>
      <c r="H95" s="7">
        <v>458.25</v>
      </c>
      <c r="I95" s="7">
        <v>458.25</v>
      </c>
      <c r="J95" s="7">
        <v>458.25</v>
      </c>
      <c r="K95" s="6" t="s">
        <v>172</v>
      </c>
      <c r="L95" s="8" t="s">
        <v>170</v>
      </c>
    </row>
    <row r="96" spans="2:12" x14ac:dyDescent="0.3">
      <c r="B96" s="4">
        <v>87</v>
      </c>
      <c r="C96" s="5" t="s">
        <v>77</v>
      </c>
      <c r="D96" s="52" t="s">
        <v>8</v>
      </c>
      <c r="E96" s="6" t="s">
        <v>24</v>
      </c>
      <c r="F96" s="6"/>
      <c r="G96" s="7">
        <v>669.09</v>
      </c>
      <c r="H96" s="7">
        <v>334.54500000000002</v>
      </c>
      <c r="I96" s="7">
        <v>334.54500000000002</v>
      </c>
      <c r="J96" s="7">
        <v>1003.6349999999999</v>
      </c>
      <c r="K96" s="6" t="s">
        <v>172</v>
      </c>
      <c r="L96" s="8" t="s">
        <v>171</v>
      </c>
    </row>
    <row r="97" spans="2:12" x14ac:dyDescent="0.3">
      <c r="B97" s="4">
        <v>88</v>
      </c>
      <c r="C97" s="5" t="s">
        <v>84</v>
      </c>
      <c r="D97" s="52" t="s">
        <v>8</v>
      </c>
      <c r="E97" s="6" t="s">
        <v>24</v>
      </c>
      <c r="F97" s="6"/>
      <c r="G97" s="7">
        <v>669.09</v>
      </c>
      <c r="H97" s="7">
        <v>334.54500000000002</v>
      </c>
      <c r="I97" s="7">
        <v>334.54500000000002</v>
      </c>
      <c r="J97" s="7">
        <v>1003.6349999999999</v>
      </c>
      <c r="K97" s="6" t="s">
        <v>172</v>
      </c>
      <c r="L97" s="8" t="s">
        <v>171</v>
      </c>
    </row>
    <row r="98" spans="2:12" x14ac:dyDescent="0.3">
      <c r="B98" s="4">
        <v>89</v>
      </c>
      <c r="C98" s="5" t="s">
        <v>102</v>
      </c>
      <c r="D98" s="52" t="s">
        <v>8</v>
      </c>
      <c r="E98" s="6" t="s">
        <v>24</v>
      </c>
      <c r="F98" s="6"/>
      <c r="G98" s="7">
        <v>669.09</v>
      </c>
      <c r="H98" s="7">
        <v>334.54500000000002</v>
      </c>
      <c r="I98" s="7">
        <v>334.54500000000002</v>
      </c>
      <c r="J98" s="7">
        <v>1003.6349999999999</v>
      </c>
      <c r="K98" s="6" t="s">
        <v>172</v>
      </c>
      <c r="L98" s="8" t="s">
        <v>171</v>
      </c>
    </row>
    <row r="99" spans="2:12" x14ac:dyDescent="0.3">
      <c r="B99" s="4">
        <v>90</v>
      </c>
      <c r="C99" s="5" t="s">
        <v>154</v>
      </c>
      <c r="D99" s="52" t="s">
        <v>8</v>
      </c>
      <c r="E99" s="6" t="s">
        <v>24</v>
      </c>
      <c r="F99" s="6"/>
      <c r="G99" s="7">
        <v>669.09</v>
      </c>
      <c r="H99" s="7">
        <v>334.54500000000002</v>
      </c>
      <c r="I99" s="7">
        <v>334.54500000000002</v>
      </c>
      <c r="J99" s="7">
        <v>1003.6349999999999</v>
      </c>
      <c r="K99" s="6" t="s">
        <v>172</v>
      </c>
      <c r="L99" s="8" t="s">
        <v>171</v>
      </c>
    </row>
    <row r="100" spans="2:12" x14ac:dyDescent="0.3">
      <c r="B100" s="4">
        <v>91</v>
      </c>
      <c r="C100" s="5" t="s">
        <v>159</v>
      </c>
      <c r="D100" s="52" t="s">
        <v>8</v>
      </c>
      <c r="E100" s="6" t="s">
        <v>24</v>
      </c>
      <c r="F100" s="6"/>
      <c r="G100" s="7">
        <v>1338.18</v>
      </c>
      <c r="H100" s="7">
        <v>669.09</v>
      </c>
      <c r="I100" s="7">
        <v>669.09</v>
      </c>
      <c r="J100" s="7">
        <v>2007.2699999999998</v>
      </c>
      <c r="K100" s="6" t="s">
        <v>173</v>
      </c>
      <c r="L100" s="8" t="s">
        <v>171</v>
      </c>
    </row>
    <row r="101" spans="2:12" x14ac:dyDescent="0.3">
      <c r="B101" s="4">
        <v>92</v>
      </c>
      <c r="C101" s="5" t="s">
        <v>83</v>
      </c>
      <c r="D101" s="52" t="s">
        <v>8</v>
      </c>
      <c r="E101" s="6" t="s">
        <v>24</v>
      </c>
      <c r="F101" s="6"/>
      <c r="G101" s="7">
        <v>669.09</v>
      </c>
      <c r="H101" s="7">
        <v>334.54500000000002</v>
      </c>
      <c r="I101" s="7">
        <v>334.54500000000002</v>
      </c>
      <c r="J101" s="7">
        <v>334.54500000000002</v>
      </c>
      <c r="K101" s="6" t="s">
        <v>172</v>
      </c>
      <c r="L101" s="8" t="s">
        <v>170</v>
      </c>
    </row>
    <row r="102" spans="2:12" x14ac:dyDescent="0.3">
      <c r="B102" s="4">
        <v>93</v>
      </c>
      <c r="C102" s="5" t="s">
        <v>98</v>
      </c>
      <c r="D102" s="52" t="s">
        <v>8</v>
      </c>
      <c r="E102" s="6" t="s">
        <v>24</v>
      </c>
      <c r="F102" s="6"/>
      <c r="G102" s="7">
        <v>669.09</v>
      </c>
      <c r="H102" s="7">
        <v>334.54500000000002</v>
      </c>
      <c r="I102" s="7">
        <v>334.54500000000002</v>
      </c>
      <c r="J102" s="7">
        <v>334.54500000000002</v>
      </c>
      <c r="K102" s="6" t="s">
        <v>172</v>
      </c>
      <c r="L102" s="8" t="s">
        <v>170</v>
      </c>
    </row>
    <row r="103" spans="2:12" x14ac:dyDescent="0.3">
      <c r="B103" s="4">
        <v>94</v>
      </c>
      <c r="C103" s="5" t="s">
        <v>100</v>
      </c>
      <c r="D103" s="52" t="s">
        <v>8</v>
      </c>
      <c r="E103" s="6" t="s">
        <v>24</v>
      </c>
      <c r="F103" s="6"/>
      <c r="G103" s="7">
        <v>669.09</v>
      </c>
      <c r="H103" s="7">
        <v>334.54500000000002</v>
      </c>
      <c r="I103" s="7">
        <v>334.54500000000002</v>
      </c>
      <c r="J103" s="7">
        <v>334.54500000000002</v>
      </c>
      <c r="K103" s="6" t="s">
        <v>172</v>
      </c>
      <c r="L103" s="8" t="s">
        <v>170</v>
      </c>
    </row>
    <row r="104" spans="2:12" x14ac:dyDescent="0.3">
      <c r="B104" s="4">
        <v>95</v>
      </c>
      <c r="C104" s="5" t="s">
        <v>121</v>
      </c>
      <c r="D104" s="52" t="s">
        <v>8</v>
      </c>
      <c r="E104" s="6" t="s">
        <v>24</v>
      </c>
      <c r="F104" s="6"/>
      <c r="G104" s="7">
        <v>669.09</v>
      </c>
      <c r="H104" s="7">
        <v>334.54500000000002</v>
      </c>
      <c r="I104" s="7">
        <v>334.54500000000002</v>
      </c>
      <c r="J104" s="7">
        <v>334.54500000000002</v>
      </c>
      <c r="K104" s="6" t="s">
        <v>172</v>
      </c>
      <c r="L104" s="8" t="s">
        <v>170</v>
      </c>
    </row>
    <row r="105" spans="2:12" x14ac:dyDescent="0.3">
      <c r="B105" s="4">
        <v>96</v>
      </c>
      <c r="C105" s="5" t="s">
        <v>122</v>
      </c>
      <c r="D105" s="52" t="s">
        <v>8</v>
      </c>
      <c r="E105" s="6" t="s">
        <v>24</v>
      </c>
      <c r="F105" s="6"/>
      <c r="G105" s="7">
        <v>669.09</v>
      </c>
      <c r="H105" s="7">
        <v>334.54500000000002</v>
      </c>
      <c r="I105" s="7">
        <v>334.54500000000002</v>
      </c>
      <c r="J105" s="7">
        <v>334.54500000000002</v>
      </c>
      <c r="K105" s="6" t="s">
        <v>172</v>
      </c>
      <c r="L105" s="8" t="s">
        <v>170</v>
      </c>
    </row>
    <row r="106" spans="2:12" x14ac:dyDescent="0.3">
      <c r="B106" s="4">
        <v>97</v>
      </c>
      <c r="C106" s="5" t="s">
        <v>126</v>
      </c>
      <c r="D106" s="52" t="s">
        <v>8</v>
      </c>
      <c r="E106" s="6" t="s">
        <v>24</v>
      </c>
      <c r="F106" s="6"/>
      <c r="G106" s="7">
        <v>669.09</v>
      </c>
      <c r="H106" s="7">
        <v>334.54500000000002</v>
      </c>
      <c r="I106" s="7">
        <v>334.54500000000002</v>
      </c>
      <c r="J106" s="7">
        <v>334.54500000000002</v>
      </c>
      <c r="K106" s="6" t="s">
        <v>172</v>
      </c>
      <c r="L106" s="8" t="s">
        <v>170</v>
      </c>
    </row>
    <row r="107" spans="2:12" x14ac:dyDescent="0.3">
      <c r="B107" s="4">
        <v>98</v>
      </c>
      <c r="C107" s="5" t="s">
        <v>127</v>
      </c>
      <c r="D107" s="52" t="s">
        <v>8</v>
      </c>
      <c r="E107" s="6" t="s">
        <v>24</v>
      </c>
      <c r="F107" s="6"/>
      <c r="G107" s="7">
        <v>669.09</v>
      </c>
      <c r="H107" s="7">
        <v>334.54500000000002</v>
      </c>
      <c r="I107" s="7">
        <v>334.54500000000002</v>
      </c>
      <c r="J107" s="7">
        <v>334.54500000000002</v>
      </c>
      <c r="K107" s="6" t="s">
        <v>172</v>
      </c>
      <c r="L107" s="8" t="s">
        <v>170</v>
      </c>
    </row>
    <row r="108" spans="2:12" ht="15" thickBot="1" x14ac:dyDescent="0.35">
      <c r="B108" s="4">
        <v>99</v>
      </c>
      <c r="C108" s="5" t="s">
        <v>150</v>
      </c>
      <c r="D108" s="52" t="s">
        <v>8</v>
      </c>
      <c r="E108" s="6" t="s">
        <v>24</v>
      </c>
      <c r="F108" s="6"/>
      <c r="G108" s="36">
        <v>1338.18</v>
      </c>
      <c r="H108" s="36">
        <v>669.09</v>
      </c>
      <c r="I108" s="36">
        <v>669.09</v>
      </c>
      <c r="J108" s="36">
        <v>669.09</v>
      </c>
      <c r="K108" s="6" t="s">
        <v>173</v>
      </c>
      <c r="L108" s="8" t="s">
        <v>170</v>
      </c>
    </row>
    <row r="109" spans="2:12" ht="15" thickTop="1" x14ac:dyDescent="0.3">
      <c r="B109" s="4"/>
      <c r="C109" s="5"/>
      <c r="D109" s="6"/>
      <c r="E109" s="6"/>
      <c r="F109" s="6"/>
      <c r="G109" s="37">
        <f t="shared" ref="G109:I109" si="5">SUM(G69:G108)</f>
        <v>38762.89999999998</v>
      </c>
      <c r="H109" s="37">
        <f t="shared" si="5"/>
        <v>19727.274999999987</v>
      </c>
      <c r="I109" s="37">
        <f t="shared" si="5"/>
        <v>19727.274999999987</v>
      </c>
      <c r="J109" s="37">
        <f>SUM(J69:J108)</f>
        <v>28782.564999999981</v>
      </c>
      <c r="K109" s="6"/>
      <c r="L109" s="8"/>
    </row>
    <row r="110" spans="2:12" x14ac:dyDescent="0.3">
      <c r="B110" s="4">
        <v>100</v>
      </c>
      <c r="C110" s="5" t="s">
        <v>89</v>
      </c>
      <c r="D110" s="53" t="s">
        <v>9</v>
      </c>
      <c r="E110" s="6" t="s">
        <v>23</v>
      </c>
      <c r="F110" s="6"/>
      <c r="G110" s="7">
        <v>1484.44</v>
      </c>
      <c r="H110" s="7">
        <v>742.22</v>
      </c>
      <c r="I110" s="7">
        <v>742.22</v>
      </c>
      <c r="J110" s="7">
        <v>2226.66</v>
      </c>
      <c r="K110" s="6" t="s">
        <v>173</v>
      </c>
      <c r="L110" s="8" t="s">
        <v>171</v>
      </c>
    </row>
    <row r="111" spans="2:12" x14ac:dyDescent="0.3">
      <c r="B111" s="4">
        <v>101</v>
      </c>
      <c r="C111" s="5" t="s">
        <v>90</v>
      </c>
      <c r="D111" s="53" t="s">
        <v>9</v>
      </c>
      <c r="E111" s="6" t="s">
        <v>23</v>
      </c>
      <c r="F111" s="6"/>
      <c r="G111" s="7">
        <v>742.22</v>
      </c>
      <c r="H111" s="7">
        <v>371.11</v>
      </c>
      <c r="I111" s="7">
        <v>371.11</v>
      </c>
      <c r="J111" s="7">
        <v>1113.33</v>
      </c>
      <c r="K111" s="6" t="s">
        <v>172</v>
      </c>
      <c r="L111" s="8" t="s">
        <v>171</v>
      </c>
    </row>
    <row r="112" spans="2:12" x14ac:dyDescent="0.3">
      <c r="B112" s="4">
        <v>102</v>
      </c>
      <c r="C112" s="5" t="s">
        <v>47</v>
      </c>
      <c r="D112" s="53" t="s">
        <v>9</v>
      </c>
      <c r="E112" s="6" t="s">
        <v>23</v>
      </c>
      <c r="F112" s="6"/>
      <c r="G112" s="7">
        <v>742.22</v>
      </c>
      <c r="H112" s="7">
        <v>371.11</v>
      </c>
      <c r="I112" s="7">
        <v>371.11</v>
      </c>
      <c r="J112" s="7">
        <v>371.11</v>
      </c>
      <c r="K112" s="6" t="s">
        <v>172</v>
      </c>
      <c r="L112" s="8" t="s">
        <v>170</v>
      </c>
    </row>
    <row r="113" spans="2:12" x14ac:dyDescent="0.3">
      <c r="B113" s="4">
        <v>103</v>
      </c>
      <c r="C113" s="5" t="s">
        <v>66</v>
      </c>
      <c r="D113" s="53" t="s">
        <v>9</v>
      </c>
      <c r="E113" s="6" t="s">
        <v>23</v>
      </c>
      <c r="F113" s="6"/>
      <c r="G113" s="7">
        <v>742.22</v>
      </c>
      <c r="H113" s="7">
        <v>371.11</v>
      </c>
      <c r="I113" s="7">
        <v>371.11</v>
      </c>
      <c r="J113" s="7">
        <v>371.11</v>
      </c>
      <c r="K113" s="6" t="s">
        <v>172</v>
      </c>
      <c r="L113" s="8" t="s">
        <v>170</v>
      </c>
    </row>
    <row r="114" spans="2:12" x14ac:dyDescent="0.3">
      <c r="B114" s="4">
        <v>104</v>
      </c>
      <c r="C114" s="5" t="s">
        <v>107</v>
      </c>
      <c r="D114" s="53" t="s">
        <v>9</v>
      </c>
      <c r="E114" s="6" t="s">
        <v>22</v>
      </c>
      <c r="F114" s="6"/>
      <c r="G114" s="7">
        <v>916.5</v>
      </c>
      <c r="H114" s="7">
        <v>458.25</v>
      </c>
      <c r="I114" s="7">
        <v>458.25</v>
      </c>
      <c r="J114" s="7">
        <v>1374.75</v>
      </c>
      <c r="K114" s="6" t="s">
        <v>172</v>
      </c>
      <c r="L114" s="8" t="s">
        <v>171</v>
      </c>
    </row>
    <row r="115" spans="2:12" x14ac:dyDescent="0.3">
      <c r="B115" s="4">
        <v>105</v>
      </c>
      <c r="C115" s="5" t="s">
        <v>113</v>
      </c>
      <c r="D115" s="53" t="s">
        <v>9</v>
      </c>
      <c r="E115" s="6" t="s">
        <v>22</v>
      </c>
      <c r="F115" s="6"/>
      <c r="G115" s="7">
        <v>916.5</v>
      </c>
      <c r="H115" s="7">
        <v>458.25</v>
      </c>
      <c r="I115" s="7">
        <v>458.25</v>
      </c>
      <c r="J115" s="7">
        <v>1374.75</v>
      </c>
      <c r="K115" s="6" t="s">
        <v>172</v>
      </c>
      <c r="L115" s="8" t="s">
        <v>171</v>
      </c>
    </row>
    <row r="116" spans="2:12" x14ac:dyDescent="0.3">
      <c r="B116" s="4">
        <v>106</v>
      </c>
      <c r="C116" s="5" t="s">
        <v>132</v>
      </c>
      <c r="D116" s="53" t="s">
        <v>9</v>
      </c>
      <c r="E116" s="6" t="s">
        <v>22</v>
      </c>
      <c r="F116" s="6"/>
      <c r="G116" s="7">
        <v>916.5</v>
      </c>
      <c r="H116" s="7">
        <v>458.25</v>
      </c>
      <c r="I116" s="7">
        <v>458.25</v>
      </c>
      <c r="J116" s="7">
        <v>1374.75</v>
      </c>
      <c r="K116" s="6" t="s">
        <v>172</v>
      </c>
      <c r="L116" s="8" t="s">
        <v>171</v>
      </c>
    </row>
    <row r="117" spans="2:12" x14ac:dyDescent="0.3">
      <c r="B117" s="4">
        <v>107</v>
      </c>
      <c r="C117" s="5" t="s">
        <v>151</v>
      </c>
      <c r="D117" s="53" t="s">
        <v>9</v>
      </c>
      <c r="E117" s="6" t="s">
        <v>22</v>
      </c>
      <c r="F117" s="6"/>
      <c r="G117" s="7">
        <v>916.5</v>
      </c>
      <c r="H117" s="7">
        <v>458.25</v>
      </c>
      <c r="I117" s="7">
        <v>458.25</v>
      </c>
      <c r="J117" s="7">
        <v>1374.75</v>
      </c>
      <c r="K117" s="6" t="s">
        <v>172</v>
      </c>
      <c r="L117" s="8" t="s">
        <v>171</v>
      </c>
    </row>
    <row r="118" spans="2:12" x14ac:dyDescent="0.3">
      <c r="B118" s="4">
        <v>108</v>
      </c>
      <c r="C118" s="5" t="s">
        <v>64</v>
      </c>
      <c r="D118" s="53" t="s">
        <v>9</v>
      </c>
      <c r="E118" s="6" t="s">
        <v>22</v>
      </c>
      <c r="F118" s="6"/>
      <c r="G118" s="7">
        <v>916.5</v>
      </c>
      <c r="H118" s="7">
        <v>458.25</v>
      </c>
      <c r="I118" s="7">
        <v>458.25</v>
      </c>
      <c r="J118" s="7">
        <v>458.25</v>
      </c>
      <c r="K118" s="6" t="s">
        <v>172</v>
      </c>
      <c r="L118" s="8" t="s">
        <v>170</v>
      </c>
    </row>
    <row r="119" spans="2:12" x14ac:dyDescent="0.3">
      <c r="B119" s="4">
        <v>109</v>
      </c>
      <c r="C119" s="5" t="s">
        <v>65</v>
      </c>
      <c r="D119" s="53" t="s">
        <v>9</v>
      </c>
      <c r="E119" s="6" t="s">
        <v>22</v>
      </c>
      <c r="F119" s="6"/>
      <c r="G119" s="7">
        <v>916.5</v>
      </c>
      <c r="H119" s="7">
        <v>458.25</v>
      </c>
      <c r="I119" s="7">
        <v>458.25</v>
      </c>
      <c r="J119" s="7">
        <v>458.25</v>
      </c>
      <c r="K119" s="6" t="s">
        <v>172</v>
      </c>
      <c r="L119" s="8" t="s">
        <v>170</v>
      </c>
    </row>
    <row r="120" spans="2:12" x14ac:dyDescent="0.3">
      <c r="B120" s="4">
        <v>110</v>
      </c>
      <c r="C120" s="5" t="s">
        <v>73</v>
      </c>
      <c r="D120" s="53" t="s">
        <v>9</v>
      </c>
      <c r="E120" s="6" t="s">
        <v>22</v>
      </c>
      <c r="F120" s="6"/>
      <c r="G120" s="7">
        <v>916.5</v>
      </c>
      <c r="H120" s="7">
        <v>458.25</v>
      </c>
      <c r="I120" s="7">
        <v>458.25</v>
      </c>
      <c r="J120" s="7">
        <v>458.25</v>
      </c>
      <c r="K120" s="6" t="s">
        <v>172</v>
      </c>
      <c r="L120" s="8" t="s">
        <v>170</v>
      </c>
    </row>
    <row r="121" spans="2:12" x14ac:dyDescent="0.3">
      <c r="B121" s="4">
        <v>111</v>
      </c>
      <c r="C121" s="5" t="s">
        <v>74</v>
      </c>
      <c r="D121" s="53" t="s">
        <v>9</v>
      </c>
      <c r="E121" s="6" t="s">
        <v>22</v>
      </c>
      <c r="F121" s="6"/>
      <c r="G121" s="7">
        <v>916.5</v>
      </c>
      <c r="H121" s="7">
        <v>458.25</v>
      </c>
      <c r="I121" s="7">
        <v>458.25</v>
      </c>
      <c r="J121" s="7">
        <v>458.25</v>
      </c>
      <c r="K121" s="6" t="s">
        <v>172</v>
      </c>
      <c r="L121" s="8" t="s">
        <v>170</v>
      </c>
    </row>
    <row r="122" spans="2:12" x14ac:dyDescent="0.3">
      <c r="B122" s="4">
        <v>112</v>
      </c>
      <c r="C122" s="5" t="s">
        <v>133</v>
      </c>
      <c r="D122" s="53" t="s">
        <v>9</v>
      </c>
      <c r="E122" s="6" t="s">
        <v>22</v>
      </c>
      <c r="F122" s="6"/>
      <c r="G122" s="7">
        <v>916.5</v>
      </c>
      <c r="H122" s="7">
        <v>458.25</v>
      </c>
      <c r="I122" s="7">
        <v>458.25</v>
      </c>
      <c r="J122" s="7">
        <v>458.25</v>
      </c>
      <c r="K122" s="6" t="s">
        <v>172</v>
      </c>
      <c r="L122" s="8" t="s">
        <v>170</v>
      </c>
    </row>
    <row r="123" spans="2:12" x14ac:dyDescent="0.3">
      <c r="B123" s="4">
        <v>113</v>
      </c>
      <c r="C123" s="5" t="s">
        <v>53</v>
      </c>
      <c r="D123" s="53" t="s">
        <v>9</v>
      </c>
      <c r="E123" s="6" t="s">
        <v>24</v>
      </c>
      <c r="F123" s="6"/>
      <c r="G123" s="7">
        <v>669.09</v>
      </c>
      <c r="H123" s="7">
        <v>334.54500000000002</v>
      </c>
      <c r="I123" s="7">
        <v>334.54500000000002</v>
      </c>
      <c r="J123" s="7">
        <v>1003.6349999999999</v>
      </c>
      <c r="K123" s="6" t="s">
        <v>172</v>
      </c>
      <c r="L123" s="8" t="s">
        <v>171</v>
      </c>
    </row>
    <row r="124" spans="2:12" x14ac:dyDescent="0.3">
      <c r="B124" s="4">
        <v>114</v>
      </c>
      <c r="C124" s="5" t="s">
        <v>54</v>
      </c>
      <c r="D124" s="53" t="s">
        <v>9</v>
      </c>
      <c r="E124" s="6" t="s">
        <v>24</v>
      </c>
      <c r="F124" s="6"/>
      <c r="G124" s="7">
        <v>669.09</v>
      </c>
      <c r="H124" s="7">
        <v>334.54500000000002</v>
      </c>
      <c r="I124" s="7">
        <v>334.54500000000002</v>
      </c>
      <c r="J124" s="7">
        <v>1003.6349999999999</v>
      </c>
      <c r="K124" s="6" t="s">
        <v>172</v>
      </c>
      <c r="L124" s="8" t="s">
        <v>171</v>
      </c>
    </row>
    <row r="125" spans="2:12" x14ac:dyDescent="0.3">
      <c r="B125" s="4">
        <v>115</v>
      </c>
      <c r="C125" s="5" t="s">
        <v>55</v>
      </c>
      <c r="D125" s="53" t="s">
        <v>9</v>
      </c>
      <c r="E125" s="6" t="s">
        <v>24</v>
      </c>
      <c r="F125" s="6"/>
      <c r="G125" s="7">
        <v>669.09</v>
      </c>
      <c r="H125" s="7">
        <v>334.54500000000002</v>
      </c>
      <c r="I125" s="7">
        <v>334.54500000000002</v>
      </c>
      <c r="J125" s="7">
        <v>1003.6349999999999</v>
      </c>
      <c r="K125" s="6" t="s">
        <v>172</v>
      </c>
      <c r="L125" s="8" t="s">
        <v>171</v>
      </c>
    </row>
    <row r="126" spans="2:12" x14ac:dyDescent="0.3">
      <c r="B126" s="4">
        <v>116</v>
      </c>
      <c r="C126" s="5" t="s">
        <v>67</v>
      </c>
      <c r="D126" s="53" t="s">
        <v>9</v>
      </c>
      <c r="E126" s="6" t="s">
        <v>24</v>
      </c>
      <c r="F126" s="6"/>
      <c r="G126" s="7">
        <v>1338.18</v>
      </c>
      <c r="H126" s="7">
        <v>669.09</v>
      </c>
      <c r="I126" s="7">
        <v>669.09</v>
      </c>
      <c r="J126" s="7">
        <v>2007.2699999999998</v>
      </c>
      <c r="K126" s="6" t="s">
        <v>173</v>
      </c>
      <c r="L126" s="8" t="s">
        <v>171</v>
      </c>
    </row>
    <row r="127" spans="2:12" x14ac:dyDescent="0.3">
      <c r="B127" s="4">
        <v>117</v>
      </c>
      <c r="C127" s="5" t="s">
        <v>68</v>
      </c>
      <c r="D127" s="53" t="s">
        <v>9</v>
      </c>
      <c r="E127" s="6" t="s">
        <v>24</v>
      </c>
      <c r="F127" s="6"/>
      <c r="G127" s="7">
        <v>669.09</v>
      </c>
      <c r="H127" s="7">
        <v>334.54500000000002</v>
      </c>
      <c r="I127" s="7">
        <v>334.54500000000002</v>
      </c>
      <c r="J127" s="7">
        <v>1003.6349999999999</v>
      </c>
      <c r="K127" s="6" t="s">
        <v>172</v>
      </c>
      <c r="L127" s="8" t="s">
        <v>171</v>
      </c>
    </row>
    <row r="128" spans="2:12" x14ac:dyDescent="0.3">
      <c r="B128" s="4">
        <v>118</v>
      </c>
      <c r="C128" s="5" t="s">
        <v>69</v>
      </c>
      <c r="D128" s="53" t="s">
        <v>9</v>
      </c>
      <c r="E128" s="6" t="s">
        <v>24</v>
      </c>
      <c r="F128" s="6"/>
      <c r="G128" s="7">
        <v>669.09</v>
      </c>
      <c r="H128" s="7">
        <v>334.54500000000002</v>
      </c>
      <c r="I128" s="7">
        <v>334.54500000000002</v>
      </c>
      <c r="J128" s="7">
        <v>1003.6349999999999</v>
      </c>
      <c r="K128" s="6" t="s">
        <v>172</v>
      </c>
      <c r="L128" s="8" t="s">
        <v>171</v>
      </c>
    </row>
    <row r="129" spans="2:12" x14ac:dyDescent="0.3">
      <c r="B129" s="4">
        <v>119</v>
      </c>
      <c r="C129" s="5" t="s">
        <v>70</v>
      </c>
      <c r="D129" s="53" t="s">
        <v>9</v>
      </c>
      <c r="E129" s="6" t="s">
        <v>24</v>
      </c>
      <c r="F129" s="6"/>
      <c r="G129" s="7">
        <v>669.09</v>
      </c>
      <c r="H129" s="7">
        <v>334.54500000000002</v>
      </c>
      <c r="I129" s="7">
        <v>334.54500000000002</v>
      </c>
      <c r="J129" s="7">
        <v>1003.6349999999999</v>
      </c>
      <c r="K129" s="6" t="s">
        <v>172</v>
      </c>
      <c r="L129" s="8" t="s">
        <v>171</v>
      </c>
    </row>
    <row r="130" spans="2:12" x14ac:dyDescent="0.3">
      <c r="B130" s="4">
        <v>120</v>
      </c>
      <c r="C130" s="5" t="s">
        <v>71</v>
      </c>
      <c r="D130" s="53" t="s">
        <v>9</v>
      </c>
      <c r="E130" s="6" t="s">
        <v>24</v>
      </c>
      <c r="F130" s="6"/>
      <c r="G130" s="7">
        <v>669.09</v>
      </c>
      <c r="H130" s="7">
        <v>334.54500000000002</v>
      </c>
      <c r="I130" s="7">
        <v>334.54500000000002</v>
      </c>
      <c r="J130" s="7">
        <v>1003.6349999999999</v>
      </c>
      <c r="K130" s="6" t="s">
        <v>172</v>
      </c>
      <c r="L130" s="8" t="s">
        <v>171</v>
      </c>
    </row>
    <row r="131" spans="2:12" ht="15" thickBot="1" x14ac:dyDescent="0.35">
      <c r="B131" s="4">
        <v>121</v>
      </c>
      <c r="C131" s="5" t="s">
        <v>72</v>
      </c>
      <c r="D131" s="53" t="s">
        <v>9</v>
      </c>
      <c r="E131" s="6" t="s">
        <v>24</v>
      </c>
      <c r="F131" s="6"/>
      <c r="G131" s="36">
        <v>669.09</v>
      </c>
      <c r="H131" s="36">
        <v>334.54500000000002</v>
      </c>
      <c r="I131" s="36">
        <v>334.54500000000002</v>
      </c>
      <c r="J131" s="36">
        <v>1003.6349999999999</v>
      </c>
      <c r="K131" s="6" t="s">
        <v>172</v>
      </c>
      <c r="L131" s="8" t="s">
        <v>171</v>
      </c>
    </row>
    <row r="132" spans="2:12" ht="15.6" thickTop="1" thickBot="1" x14ac:dyDescent="0.35">
      <c r="B132" s="9"/>
      <c r="C132" s="10"/>
      <c r="D132" s="11"/>
      <c r="E132" s="11"/>
      <c r="F132" s="11"/>
      <c r="G132" s="38">
        <f>SUM(G110:G131)</f>
        <v>18650.5</v>
      </c>
      <c r="H132" s="38">
        <f t="shared" ref="H132:J132" si="6">SUM(H110:H131)</f>
        <v>9325.25</v>
      </c>
      <c r="I132" s="38">
        <f t="shared" si="6"/>
        <v>9325.25</v>
      </c>
      <c r="J132" s="38">
        <f t="shared" si="6"/>
        <v>21908.80999999999</v>
      </c>
      <c r="K132" s="11"/>
      <c r="L132" s="12"/>
    </row>
    <row r="133" spans="2:12" x14ac:dyDescent="0.3">
      <c r="G133" s="2"/>
      <c r="H133" s="2"/>
      <c r="I133" s="2"/>
      <c r="J133" s="2"/>
    </row>
    <row r="134" spans="2:12" ht="16.8" thickBot="1" x14ac:dyDescent="0.5">
      <c r="B134" s="21" t="s">
        <v>17</v>
      </c>
      <c r="C134" s="17" t="s">
        <v>19</v>
      </c>
      <c r="E134" s="39" t="s">
        <v>12</v>
      </c>
      <c r="F134" s="39"/>
      <c r="G134" s="40">
        <f>+G132+G109+G68+G56+G39+G28+G21</f>
        <v>111880.48999999998</v>
      </c>
      <c r="H134" s="40">
        <f t="shared" ref="H134:J134" si="7">+H132+H109+H68+H56+H39+H28+H21</f>
        <v>56286.069999999985</v>
      </c>
      <c r="I134" s="40">
        <f t="shared" si="7"/>
        <v>56286.069999999985</v>
      </c>
      <c r="J134" s="40">
        <f t="shared" si="7"/>
        <v>109782.98999999996</v>
      </c>
      <c r="K134" s="40">
        <f>SUM(G134:J134)</f>
        <v>334235.61999999988</v>
      </c>
    </row>
    <row r="135" spans="2:12" ht="15" thickTop="1" x14ac:dyDescent="0.3">
      <c r="B135" s="21"/>
      <c r="C135" s="18" t="s">
        <v>14</v>
      </c>
    </row>
    <row r="136" spans="2:12" x14ac:dyDescent="0.3">
      <c r="B136" s="21"/>
      <c r="C136" s="18" t="s">
        <v>20</v>
      </c>
    </row>
    <row r="137" spans="2:12" x14ac:dyDescent="0.3">
      <c r="B137" s="21"/>
      <c r="C137" s="16"/>
      <c r="D137" s="16"/>
      <c r="E137" s="16"/>
    </row>
    <row r="138" spans="2:12" x14ac:dyDescent="0.3">
      <c r="B138" s="21" t="s">
        <v>34</v>
      </c>
      <c r="C138" s="17" t="s">
        <v>19</v>
      </c>
      <c r="D138" s="16"/>
      <c r="E138" s="13"/>
      <c r="F138" s="41" t="s">
        <v>15</v>
      </c>
      <c r="G138" s="42" t="s">
        <v>16</v>
      </c>
      <c r="H138" s="42" t="s">
        <v>176</v>
      </c>
      <c r="I138" s="43" t="s">
        <v>43</v>
      </c>
      <c r="J138" s="43" t="s">
        <v>44</v>
      </c>
      <c r="K138" s="44" t="s">
        <v>174</v>
      </c>
    </row>
    <row r="139" spans="2:12" x14ac:dyDescent="0.3">
      <c r="B139" s="20"/>
      <c r="C139" s="18" t="s">
        <v>21</v>
      </c>
      <c r="D139" s="16"/>
      <c r="E139" s="19" t="s">
        <v>17</v>
      </c>
      <c r="F139" s="27" t="s">
        <v>18</v>
      </c>
      <c r="G139" s="28" t="s">
        <v>35</v>
      </c>
      <c r="H139" s="29">
        <f>+G134</f>
        <v>111880.48999999998</v>
      </c>
      <c r="I139" s="29"/>
      <c r="J139" s="29"/>
      <c r="K139" s="30"/>
    </row>
    <row r="140" spans="2:12" x14ac:dyDescent="0.3">
      <c r="B140" s="16"/>
      <c r="C140" s="18" t="s">
        <v>26</v>
      </c>
      <c r="D140" s="16"/>
      <c r="E140" s="19" t="s">
        <v>34</v>
      </c>
      <c r="F140" s="31" t="s">
        <v>18</v>
      </c>
      <c r="G140" s="14" t="s">
        <v>36</v>
      </c>
      <c r="H140" s="15"/>
      <c r="I140" s="15">
        <f>+H21</f>
        <v>7208.2950000000001</v>
      </c>
      <c r="J140" s="15">
        <f>+I21</f>
        <v>7208.2950000000001</v>
      </c>
      <c r="K140" s="15">
        <f>+J21</f>
        <v>18875.384999999998</v>
      </c>
    </row>
    <row r="141" spans="2:12" x14ac:dyDescent="0.3">
      <c r="D141" s="16"/>
      <c r="E141" s="19" t="s">
        <v>34</v>
      </c>
      <c r="F141" s="31" t="s">
        <v>18</v>
      </c>
      <c r="G141" s="14" t="s">
        <v>37</v>
      </c>
      <c r="H141" s="15"/>
      <c r="I141" s="15">
        <f>+H28</f>
        <v>2996.9050000000002</v>
      </c>
      <c r="J141" s="15">
        <f>+I28</f>
        <v>2996.9050000000002</v>
      </c>
      <c r="K141" s="15">
        <f>+J28</f>
        <v>6415.4950000000008</v>
      </c>
    </row>
    <row r="142" spans="2:12" x14ac:dyDescent="0.3">
      <c r="B142" s="22" t="s">
        <v>11</v>
      </c>
      <c r="C142" s="16" t="s">
        <v>33</v>
      </c>
      <c r="D142" s="16"/>
      <c r="E142" s="19" t="s">
        <v>34</v>
      </c>
      <c r="F142" s="31" t="s">
        <v>18</v>
      </c>
      <c r="G142" s="14" t="s">
        <v>38</v>
      </c>
      <c r="H142" s="15"/>
      <c r="I142" s="15">
        <f>+H39</f>
        <v>4394.2049999999999</v>
      </c>
      <c r="J142" s="15">
        <f>+I39</f>
        <v>4394.2049999999999</v>
      </c>
      <c r="K142" s="15">
        <f>+J39</f>
        <v>5063.2950000000001</v>
      </c>
    </row>
    <row r="143" spans="2:12" x14ac:dyDescent="0.3">
      <c r="B143" s="22" t="s">
        <v>7</v>
      </c>
      <c r="C143" s="16" t="s">
        <v>28</v>
      </c>
      <c r="D143" s="16"/>
      <c r="E143" s="19" t="s">
        <v>34</v>
      </c>
      <c r="F143" s="31" t="s">
        <v>18</v>
      </c>
      <c r="G143" s="14" t="s">
        <v>39</v>
      </c>
      <c r="H143" s="15"/>
      <c r="I143" s="15">
        <f>+H56</f>
        <v>7927.9450000000006</v>
      </c>
      <c r="J143" s="15">
        <f>+I56</f>
        <v>7927.9450000000006</v>
      </c>
      <c r="K143" s="15">
        <f>+J56</f>
        <v>21529.154999999995</v>
      </c>
    </row>
    <row r="144" spans="2:12" x14ac:dyDescent="0.3">
      <c r="B144" s="22" t="s">
        <v>10</v>
      </c>
      <c r="C144" s="16" t="s">
        <v>29</v>
      </c>
      <c r="D144" s="16"/>
      <c r="E144" s="19" t="s">
        <v>34</v>
      </c>
      <c r="F144" s="31" t="s">
        <v>18</v>
      </c>
      <c r="G144" s="14" t="s">
        <v>40</v>
      </c>
      <c r="H144" s="15"/>
      <c r="I144" s="15">
        <f>+H68</f>
        <v>4706.1950000000006</v>
      </c>
      <c r="J144" s="15">
        <f>+I68</f>
        <v>4706.1950000000006</v>
      </c>
      <c r="K144" s="15">
        <f>+J68</f>
        <v>7208.2850000000008</v>
      </c>
    </row>
    <row r="145" spans="2:12" x14ac:dyDescent="0.3">
      <c r="B145" s="23" t="s">
        <v>6</v>
      </c>
      <c r="C145" s="24" t="s">
        <v>30</v>
      </c>
      <c r="D145" s="16"/>
      <c r="E145" s="19" t="s">
        <v>34</v>
      </c>
      <c r="F145" s="31" t="s">
        <v>18</v>
      </c>
      <c r="G145" s="14" t="s">
        <v>41</v>
      </c>
      <c r="H145" s="15"/>
      <c r="I145" s="15">
        <f>+H109</f>
        <v>19727.274999999987</v>
      </c>
      <c r="J145" s="15">
        <f>+I109</f>
        <v>19727.274999999987</v>
      </c>
      <c r="K145" s="15">
        <f>+J109</f>
        <v>28782.564999999981</v>
      </c>
    </row>
    <row r="146" spans="2:12" x14ac:dyDescent="0.3">
      <c r="B146" s="23" t="s">
        <v>5</v>
      </c>
      <c r="C146" s="24" t="s">
        <v>27</v>
      </c>
      <c r="E146" s="19" t="s">
        <v>34</v>
      </c>
      <c r="F146" s="31" t="s">
        <v>18</v>
      </c>
      <c r="G146" s="14" t="s">
        <v>42</v>
      </c>
      <c r="H146" s="15"/>
      <c r="I146" s="15">
        <f>+H132</f>
        <v>9325.25</v>
      </c>
      <c r="J146" s="15">
        <f>+I132</f>
        <v>9325.25</v>
      </c>
      <c r="K146" s="15">
        <f>+J132</f>
        <v>21908.80999999999</v>
      </c>
    </row>
    <row r="147" spans="2:12" x14ac:dyDescent="0.3">
      <c r="B147" s="23" t="s">
        <v>9</v>
      </c>
      <c r="C147" s="24" t="s">
        <v>31</v>
      </c>
      <c r="E147" s="19"/>
      <c r="F147" s="33" t="s">
        <v>45</v>
      </c>
      <c r="G147" s="33"/>
      <c r="H147" s="34">
        <f>SUM(H139:H146)</f>
        <v>111880.48999999998</v>
      </c>
      <c r="I147" s="34">
        <f>SUM(I139:I146)</f>
        <v>56286.069999999992</v>
      </c>
      <c r="J147" s="34">
        <f>SUM(J139:J146)</f>
        <v>56286.069999999992</v>
      </c>
      <c r="K147" s="34">
        <f>SUM(K139:K146)</f>
        <v>109782.98999999996</v>
      </c>
      <c r="L147" s="35">
        <f>SUM(H147:K147)</f>
        <v>334235.61999999988</v>
      </c>
    </row>
    <row r="148" spans="2:12" x14ac:dyDescent="0.3">
      <c r="B148" s="23" t="s">
        <v>8</v>
      </c>
      <c r="C148" s="24" t="s">
        <v>32</v>
      </c>
    </row>
  </sheetData>
  <sortState xmlns:xlrd2="http://schemas.microsoft.com/office/spreadsheetml/2017/richdata2" ref="C5:L131">
    <sortCondition ref="D5:D131"/>
    <sortCondition ref="E5:E131"/>
    <sortCondition ref="L5:L131"/>
  </sortState>
  <mergeCells count="2">
    <mergeCell ref="B1:L1"/>
    <mergeCell ref="B2:L2"/>
  </mergeCells>
  <phoneticPr fontId="8" type="noConversion"/>
  <pageMargins left="0.31496062992125984" right="0.27" top="0.13" bottom="0.11" header="0.31496062992125984" footer="0.48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3F6E-98C6-4F81-8D5C-F76D65A87177}">
  <dimension ref="A1:M47"/>
  <sheetViews>
    <sheetView showGridLines="0" tabSelected="1" topLeftCell="B13" zoomScale="80" zoomScaleNormal="80" workbookViewId="0">
      <selection activeCell="L46" sqref="F37:L46"/>
    </sheetView>
  </sheetViews>
  <sheetFormatPr baseColWidth="10" defaultRowHeight="14.4" x14ac:dyDescent="0.3"/>
  <cols>
    <col min="1" max="1" width="0.6640625" hidden="1" customWidth="1"/>
    <col min="2" max="2" width="6.109375" style="1" customWidth="1"/>
    <col min="3" max="3" width="40" customWidth="1"/>
    <col min="4" max="4" width="13.5546875" style="1" customWidth="1"/>
    <col min="5" max="5" width="23.6640625" style="1" customWidth="1"/>
    <col min="6" max="6" width="17.44140625" style="1" bestFit="1" customWidth="1"/>
    <col min="7" max="7" width="15.44140625" customWidth="1"/>
    <col min="8" max="8" width="15" customWidth="1"/>
    <col min="9" max="9" width="15.44140625" customWidth="1"/>
    <col min="10" max="10" width="12.6640625" bestFit="1" customWidth="1"/>
    <col min="11" max="11" width="17.88671875" style="1" hidden="1" customWidth="1"/>
    <col min="12" max="12" width="15.109375" style="1" customWidth="1"/>
  </cols>
  <sheetData>
    <row r="1" spans="2:13" ht="23.4" x14ac:dyDescent="0.45">
      <c r="B1" s="113" t="s">
        <v>14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3" x14ac:dyDescent="0.3">
      <c r="B2" s="114" t="s">
        <v>175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2:13" ht="15" thickBot="1" x14ac:dyDescent="0.35"/>
    <row r="4" spans="2:13" ht="15" thickBot="1" x14ac:dyDescent="0.35">
      <c r="B4" s="45" t="s">
        <v>0</v>
      </c>
      <c r="C4" s="46" t="s">
        <v>1</v>
      </c>
      <c r="D4" s="46" t="s">
        <v>2</v>
      </c>
      <c r="E4" s="46" t="s">
        <v>169</v>
      </c>
      <c r="F4" s="46" t="s">
        <v>13</v>
      </c>
      <c r="G4" s="46" t="s">
        <v>177</v>
      </c>
      <c r="H4" s="46" t="s">
        <v>178</v>
      </c>
      <c r="I4" s="46" t="s">
        <v>2</v>
      </c>
      <c r="J4" s="46" t="s">
        <v>174</v>
      </c>
      <c r="K4" s="46" t="s">
        <v>3</v>
      </c>
      <c r="L4" s="47" t="s">
        <v>4</v>
      </c>
    </row>
    <row r="5" spans="2:13" ht="15" thickBot="1" x14ac:dyDescent="0.35">
      <c r="B5" s="4">
        <v>1</v>
      </c>
      <c r="C5" s="5" t="s">
        <v>109</v>
      </c>
      <c r="D5" s="49" t="s">
        <v>7</v>
      </c>
      <c r="E5" s="6" t="s">
        <v>23</v>
      </c>
      <c r="F5" s="6" t="s">
        <v>183</v>
      </c>
      <c r="G5" s="63">
        <v>742.22</v>
      </c>
      <c r="H5" s="63">
        <v>371.11</v>
      </c>
      <c r="I5" s="63">
        <v>371.11</v>
      </c>
      <c r="J5" s="63">
        <v>371.11</v>
      </c>
      <c r="K5" s="6" t="s">
        <v>172</v>
      </c>
      <c r="L5" s="8" t="s">
        <v>170</v>
      </c>
    </row>
    <row r="6" spans="2:13" ht="15" thickTop="1" x14ac:dyDescent="0.3">
      <c r="B6" s="4"/>
      <c r="C6" s="5"/>
      <c r="D6" s="6"/>
      <c r="E6" s="6"/>
      <c r="F6" s="6"/>
      <c r="G6" s="37">
        <f>SUM(G5:G5)</f>
        <v>742.22</v>
      </c>
      <c r="H6" s="37">
        <f>SUM(H5:H5)</f>
        <v>371.11</v>
      </c>
      <c r="I6" s="37">
        <f>SUM(I5:I5)</f>
        <v>371.11</v>
      </c>
      <c r="J6" s="37">
        <f>SUM(J5:J5)</f>
        <v>371.11</v>
      </c>
      <c r="K6" s="6"/>
      <c r="L6" s="8"/>
    </row>
    <row r="7" spans="2:13" x14ac:dyDescent="0.3">
      <c r="B7" s="4">
        <v>2</v>
      </c>
      <c r="C7" s="5" t="s">
        <v>48</v>
      </c>
      <c r="D7" s="50" t="s">
        <v>10</v>
      </c>
      <c r="E7" s="6" t="s">
        <v>23</v>
      </c>
      <c r="F7" s="6" t="s">
        <v>183</v>
      </c>
      <c r="G7" s="7">
        <v>742.22</v>
      </c>
      <c r="H7" s="7">
        <v>371.11</v>
      </c>
      <c r="I7" s="7">
        <v>371.11</v>
      </c>
      <c r="J7" s="7">
        <v>371.11</v>
      </c>
      <c r="K7" s="6" t="s">
        <v>172</v>
      </c>
      <c r="L7" s="8" t="s">
        <v>170</v>
      </c>
    </row>
    <row r="8" spans="2:13" x14ac:dyDescent="0.3">
      <c r="B8" s="4">
        <f>+B7+1</f>
        <v>3</v>
      </c>
      <c r="C8" s="5" t="s">
        <v>51</v>
      </c>
      <c r="D8" s="50" t="s">
        <v>10</v>
      </c>
      <c r="E8" s="6" t="s">
        <v>23</v>
      </c>
      <c r="F8" s="6" t="s">
        <v>183</v>
      </c>
      <c r="G8" s="7">
        <v>742.22</v>
      </c>
      <c r="H8" s="7">
        <v>371.11</v>
      </c>
      <c r="I8" s="7">
        <v>371.11</v>
      </c>
      <c r="J8" s="7">
        <v>371.11</v>
      </c>
      <c r="K8" s="6" t="s">
        <v>172</v>
      </c>
      <c r="L8" s="8" t="s">
        <v>170</v>
      </c>
    </row>
    <row r="9" spans="2:13" x14ac:dyDescent="0.3">
      <c r="B9" s="4">
        <f t="shared" ref="B9:B11" si="0">+B8+1</f>
        <v>4</v>
      </c>
      <c r="C9" s="5" t="s">
        <v>52</v>
      </c>
      <c r="D9" s="50" t="s">
        <v>10</v>
      </c>
      <c r="E9" s="6" t="s">
        <v>23</v>
      </c>
      <c r="F9" s="6" t="s">
        <v>183</v>
      </c>
      <c r="G9" s="7">
        <v>742.22</v>
      </c>
      <c r="H9" s="7">
        <v>371.11</v>
      </c>
      <c r="I9" s="7">
        <v>371.11</v>
      </c>
      <c r="J9" s="7">
        <v>371.11</v>
      </c>
      <c r="K9" s="6" t="s">
        <v>172</v>
      </c>
      <c r="L9" s="8" t="s">
        <v>170</v>
      </c>
    </row>
    <row r="10" spans="2:13" x14ac:dyDescent="0.3">
      <c r="B10" s="4">
        <f t="shared" si="0"/>
        <v>5</v>
      </c>
      <c r="C10" s="5" t="s">
        <v>59</v>
      </c>
      <c r="D10" s="50" t="s">
        <v>10</v>
      </c>
      <c r="E10" s="6" t="s">
        <v>23</v>
      </c>
      <c r="F10" s="6" t="s">
        <v>183</v>
      </c>
      <c r="G10" s="7">
        <v>742.22</v>
      </c>
      <c r="H10" s="7">
        <v>371.11</v>
      </c>
      <c r="I10" s="7">
        <v>371.11</v>
      </c>
      <c r="J10" s="7">
        <v>371.11</v>
      </c>
      <c r="K10" s="6" t="s">
        <v>172</v>
      </c>
      <c r="L10" s="8" t="s">
        <v>170</v>
      </c>
    </row>
    <row r="11" spans="2:13" ht="15" thickBot="1" x14ac:dyDescent="0.35">
      <c r="B11" s="4">
        <f t="shared" si="0"/>
        <v>6</v>
      </c>
      <c r="C11" s="5" t="s">
        <v>60</v>
      </c>
      <c r="D11" s="50" t="s">
        <v>10</v>
      </c>
      <c r="E11" s="6" t="s">
        <v>23</v>
      </c>
      <c r="F11" s="6" t="s">
        <v>183</v>
      </c>
      <c r="G11" s="36">
        <v>742.22</v>
      </c>
      <c r="H11" s="36">
        <v>371.11</v>
      </c>
      <c r="I11" s="36">
        <v>371.11</v>
      </c>
      <c r="J11" s="36">
        <v>371.11</v>
      </c>
      <c r="K11" s="6" t="s">
        <v>172</v>
      </c>
      <c r="L11" s="8" t="s">
        <v>170</v>
      </c>
    </row>
    <row r="12" spans="2:13" ht="15" thickTop="1" x14ac:dyDescent="0.3">
      <c r="B12" s="4"/>
      <c r="C12" s="5"/>
      <c r="D12" s="6"/>
      <c r="E12" s="6"/>
      <c r="F12" s="6"/>
      <c r="G12" s="37">
        <f>SUM(G7:G11)</f>
        <v>3711.1000000000004</v>
      </c>
      <c r="H12" s="37">
        <f>SUM(H7:H11)</f>
        <v>1855.5500000000002</v>
      </c>
      <c r="I12" s="37">
        <f>SUM(I7:I11)</f>
        <v>1855.5500000000002</v>
      </c>
      <c r="J12" s="37">
        <f>SUM(J7:J11)</f>
        <v>1855.5500000000002</v>
      </c>
      <c r="K12" s="6"/>
      <c r="L12" s="8"/>
    </row>
    <row r="13" spans="2:13" ht="15" thickBot="1" x14ac:dyDescent="0.35">
      <c r="B13" s="4">
        <f>+B11+1</f>
        <v>7</v>
      </c>
      <c r="C13" s="5" t="s">
        <v>87</v>
      </c>
      <c r="D13" s="51" t="s">
        <v>6</v>
      </c>
      <c r="E13" s="6" t="s">
        <v>23</v>
      </c>
      <c r="F13" s="6" t="s">
        <v>183</v>
      </c>
      <c r="G13" s="36">
        <v>742.22</v>
      </c>
      <c r="H13" s="36">
        <v>371.11</v>
      </c>
      <c r="I13" s="36">
        <v>371.11</v>
      </c>
      <c r="J13" s="36">
        <v>1113.33</v>
      </c>
      <c r="K13" s="6" t="s">
        <v>172</v>
      </c>
      <c r="L13" s="8" t="s">
        <v>171</v>
      </c>
    </row>
    <row r="14" spans="2:13" ht="15" thickTop="1" x14ac:dyDescent="0.3">
      <c r="B14" s="4"/>
      <c r="C14" s="5"/>
      <c r="D14" s="6"/>
      <c r="E14" s="6"/>
      <c r="F14" s="6"/>
      <c r="G14" s="37">
        <f>SUM(G13:G13)</f>
        <v>742.22</v>
      </c>
      <c r="H14" s="37">
        <f>SUM(H13:H13)</f>
        <v>371.11</v>
      </c>
      <c r="I14" s="37">
        <f>SUM(I13:I13)</f>
        <v>371.11</v>
      </c>
      <c r="J14" s="37">
        <f>SUM(J13:J13)</f>
        <v>1113.33</v>
      </c>
      <c r="K14" s="6"/>
      <c r="L14" s="8"/>
    </row>
    <row r="15" spans="2:13" x14ac:dyDescent="0.3">
      <c r="B15" s="4">
        <f>+B13+1</f>
        <v>8</v>
      </c>
      <c r="C15" s="5" t="s">
        <v>162</v>
      </c>
      <c r="D15" s="48" t="s">
        <v>5</v>
      </c>
      <c r="E15" s="6" t="s">
        <v>23</v>
      </c>
      <c r="F15" s="6" t="s">
        <v>183</v>
      </c>
      <c r="G15" s="80"/>
      <c r="H15" s="80"/>
      <c r="I15" s="80"/>
      <c r="J15" s="80"/>
      <c r="K15" s="6" t="s">
        <v>172</v>
      </c>
      <c r="L15" s="8" t="s">
        <v>170</v>
      </c>
      <c r="M15" t="s">
        <v>193</v>
      </c>
    </row>
    <row r="16" spans="2:13" ht="15" thickBot="1" x14ac:dyDescent="0.35">
      <c r="B16" s="4">
        <f>+B15+1</f>
        <v>9</v>
      </c>
      <c r="C16" s="5" t="s">
        <v>163</v>
      </c>
      <c r="D16" s="48" t="s">
        <v>5</v>
      </c>
      <c r="E16" s="6" t="s">
        <v>23</v>
      </c>
      <c r="F16" s="6" t="s">
        <v>183</v>
      </c>
      <c r="G16" s="36">
        <v>742.22</v>
      </c>
      <c r="H16" s="36">
        <v>371.11</v>
      </c>
      <c r="I16" s="36">
        <v>371.11</v>
      </c>
      <c r="J16" s="36">
        <v>371.11</v>
      </c>
      <c r="K16" s="6" t="s">
        <v>172</v>
      </c>
      <c r="L16" s="8" t="s">
        <v>170</v>
      </c>
    </row>
    <row r="17" spans="2:12" ht="15" thickTop="1" x14ac:dyDescent="0.3">
      <c r="B17" s="4"/>
      <c r="C17" s="5"/>
      <c r="D17" s="6"/>
      <c r="E17" s="6"/>
      <c r="F17" s="6"/>
      <c r="G17" s="37">
        <f>SUM(G15:G16)</f>
        <v>742.22</v>
      </c>
      <c r="H17" s="37">
        <f>SUM(H15:H16)</f>
        <v>371.11</v>
      </c>
      <c r="I17" s="37">
        <f>SUM(I15:I16)</f>
        <v>371.11</v>
      </c>
      <c r="J17" s="37">
        <f>SUM(J15:J16)</f>
        <v>371.11</v>
      </c>
      <c r="K17" s="6"/>
      <c r="L17" s="8"/>
    </row>
    <row r="18" spans="2:12" x14ac:dyDescent="0.3">
      <c r="B18" s="4">
        <f>+B16+1</f>
        <v>10</v>
      </c>
      <c r="C18" s="5" t="s">
        <v>75</v>
      </c>
      <c r="D18" s="52" t="s">
        <v>8</v>
      </c>
      <c r="E18" s="6" t="s">
        <v>23</v>
      </c>
      <c r="F18" s="6" t="s">
        <v>183</v>
      </c>
      <c r="G18" s="7">
        <v>742.22</v>
      </c>
      <c r="H18" s="7">
        <v>371.11</v>
      </c>
      <c r="I18" s="7">
        <v>371.11</v>
      </c>
      <c r="J18" s="7">
        <v>371.11</v>
      </c>
      <c r="K18" s="6" t="s">
        <v>172</v>
      </c>
      <c r="L18" s="8" t="s">
        <v>170</v>
      </c>
    </row>
    <row r="19" spans="2:12" x14ac:dyDescent="0.3">
      <c r="B19" s="4">
        <f>+B18+1</f>
        <v>11</v>
      </c>
      <c r="C19" s="5" t="s">
        <v>82</v>
      </c>
      <c r="D19" s="52" t="s">
        <v>8</v>
      </c>
      <c r="E19" s="6" t="s">
        <v>23</v>
      </c>
      <c r="F19" s="6" t="s">
        <v>183</v>
      </c>
      <c r="G19" s="7">
        <v>742.22</v>
      </c>
      <c r="H19" s="7">
        <v>371.11</v>
      </c>
      <c r="I19" s="7">
        <v>371.11</v>
      </c>
      <c r="J19" s="7">
        <v>371.11</v>
      </c>
      <c r="K19" s="6" t="s">
        <v>172</v>
      </c>
      <c r="L19" s="8" t="s">
        <v>170</v>
      </c>
    </row>
    <row r="20" spans="2:12" x14ac:dyDescent="0.3">
      <c r="B20" s="4">
        <f t="shared" ref="B20:B25" si="1">+B19+1</f>
        <v>12</v>
      </c>
      <c r="C20" s="5" t="s">
        <v>97</v>
      </c>
      <c r="D20" s="52" t="s">
        <v>8</v>
      </c>
      <c r="E20" s="6" t="s">
        <v>23</v>
      </c>
      <c r="F20" s="6" t="s">
        <v>183</v>
      </c>
      <c r="G20" s="7">
        <v>1484.44</v>
      </c>
      <c r="H20" s="127">
        <v>426.31</v>
      </c>
      <c r="I20" s="127">
        <v>0</v>
      </c>
      <c r="J20" s="127">
        <v>0</v>
      </c>
      <c r="K20" s="6" t="s">
        <v>173</v>
      </c>
      <c r="L20" s="8" t="s">
        <v>170</v>
      </c>
    </row>
    <row r="21" spans="2:12" x14ac:dyDescent="0.3">
      <c r="B21" s="4">
        <f t="shared" si="1"/>
        <v>13</v>
      </c>
      <c r="C21" s="5" t="s">
        <v>99</v>
      </c>
      <c r="D21" s="52" t="s">
        <v>8</v>
      </c>
      <c r="E21" s="6" t="s">
        <v>23</v>
      </c>
      <c r="F21" s="6" t="s">
        <v>183</v>
      </c>
      <c r="G21" s="7">
        <v>742.22</v>
      </c>
      <c r="H21" s="7">
        <v>371.11</v>
      </c>
      <c r="I21" s="7">
        <v>371.11</v>
      </c>
      <c r="J21" s="7">
        <v>371.11</v>
      </c>
      <c r="K21" s="6" t="s">
        <v>172</v>
      </c>
      <c r="L21" s="8" t="s">
        <v>170</v>
      </c>
    </row>
    <row r="22" spans="2:12" x14ac:dyDescent="0.3">
      <c r="B22" s="4">
        <f t="shared" si="1"/>
        <v>14</v>
      </c>
      <c r="C22" s="5" t="s">
        <v>103</v>
      </c>
      <c r="D22" s="52" t="s">
        <v>8</v>
      </c>
      <c r="E22" s="6" t="s">
        <v>23</v>
      </c>
      <c r="F22" s="6" t="s">
        <v>183</v>
      </c>
      <c r="G22" s="7">
        <v>742.22</v>
      </c>
      <c r="H22" s="7">
        <v>371.11</v>
      </c>
      <c r="I22" s="7">
        <v>371.11</v>
      </c>
      <c r="J22" s="7">
        <v>371.11</v>
      </c>
      <c r="K22" s="6" t="s">
        <v>172</v>
      </c>
      <c r="L22" s="8" t="s">
        <v>170</v>
      </c>
    </row>
    <row r="23" spans="2:12" x14ac:dyDescent="0.3">
      <c r="B23" s="4">
        <f t="shared" si="1"/>
        <v>15</v>
      </c>
      <c r="C23" s="5" t="s">
        <v>131</v>
      </c>
      <c r="D23" s="52" t="s">
        <v>8</v>
      </c>
      <c r="E23" s="6" t="s">
        <v>23</v>
      </c>
      <c r="F23" s="6" t="s">
        <v>183</v>
      </c>
      <c r="G23" s="7">
        <v>1484.44</v>
      </c>
      <c r="H23" s="7">
        <v>742.22</v>
      </c>
      <c r="I23" s="7">
        <v>742.22</v>
      </c>
      <c r="J23" s="127">
        <v>727.64</v>
      </c>
      <c r="K23" s="6" t="s">
        <v>173</v>
      </c>
      <c r="L23" s="8" t="s">
        <v>170</v>
      </c>
    </row>
    <row r="24" spans="2:12" x14ac:dyDescent="0.3">
      <c r="B24" s="4">
        <f t="shared" si="1"/>
        <v>16</v>
      </c>
      <c r="C24" s="5" t="s">
        <v>157</v>
      </c>
      <c r="D24" s="52" t="s">
        <v>8</v>
      </c>
      <c r="E24" s="6" t="s">
        <v>23</v>
      </c>
      <c r="F24" s="6" t="s">
        <v>183</v>
      </c>
      <c r="G24" s="7">
        <v>742.22</v>
      </c>
      <c r="H24" s="7">
        <v>371.11</v>
      </c>
      <c r="I24" s="7">
        <v>371.11</v>
      </c>
      <c r="J24" s="7">
        <v>371.11</v>
      </c>
      <c r="K24" s="6" t="s">
        <v>172</v>
      </c>
      <c r="L24" s="8" t="s">
        <v>170</v>
      </c>
    </row>
    <row r="25" spans="2:12" ht="15" thickBot="1" x14ac:dyDescent="0.35">
      <c r="B25" s="4">
        <f t="shared" si="1"/>
        <v>17</v>
      </c>
      <c r="C25" s="5" t="s">
        <v>158</v>
      </c>
      <c r="D25" s="52" t="s">
        <v>8</v>
      </c>
      <c r="E25" s="6" t="s">
        <v>23</v>
      </c>
      <c r="F25" s="6" t="s">
        <v>183</v>
      </c>
      <c r="G25" s="36">
        <v>742.22</v>
      </c>
      <c r="H25" s="36">
        <v>371.11</v>
      </c>
      <c r="I25" s="36">
        <v>371.11</v>
      </c>
      <c r="J25" s="36">
        <v>371.11</v>
      </c>
      <c r="K25" s="6" t="s">
        <v>172</v>
      </c>
      <c r="L25" s="8" t="s">
        <v>170</v>
      </c>
    </row>
    <row r="26" spans="2:12" ht="15" thickTop="1" x14ac:dyDescent="0.3">
      <c r="B26" s="4"/>
      <c r="C26" s="5"/>
      <c r="D26" s="6"/>
      <c r="E26" s="6"/>
      <c r="F26" s="6"/>
      <c r="G26" s="37">
        <f>SUM(G18:G25)</f>
        <v>7422.2000000000007</v>
      </c>
      <c r="H26" s="37">
        <f>SUM(H18:H25)</f>
        <v>3395.1900000000005</v>
      </c>
      <c r="I26" s="37">
        <f>SUM(I18:I25)</f>
        <v>2968.88</v>
      </c>
      <c r="J26" s="37">
        <f>SUM(J18:J25)</f>
        <v>2954.3</v>
      </c>
      <c r="K26" s="6"/>
      <c r="L26" s="8"/>
    </row>
    <row r="27" spans="2:12" x14ac:dyDescent="0.3">
      <c r="B27" s="4">
        <f>+B25+1</f>
        <v>18</v>
      </c>
      <c r="C27" s="5" t="s">
        <v>89</v>
      </c>
      <c r="D27" s="53" t="s">
        <v>9</v>
      </c>
      <c r="E27" s="6" t="s">
        <v>23</v>
      </c>
      <c r="F27" s="6" t="s">
        <v>183</v>
      </c>
      <c r="G27" s="7">
        <v>1484.44</v>
      </c>
      <c r="H27" s="127">
        <v>708.46</v>
      </c>
      <c r="I27" s="127">
        <v>0</v>
      </c>
      <c r="J27" s="127">
        <v>0</v>
      </c>
      <c r="K27" s="6" t="s">
        <v>173</v>
      </c>
      <c r="L27" s="8" t="s">
        <v>171</v>
      </c>
    </row>
    <row r="28" spans="2:12" x14ac:dyDescent="0.3">
      <c r="B28" s="4">
        <f>+B27+1</f>
        <v>19</v>
      </c>
      <c r="C28" s="5" t="s">
        <v>90</v>
      </c>
      <c r="D28" s="53" t="s">
        <v>9</v>
      </c>
      <c r="E28" s="6" t="s">
        <v>23</v>
      </c>
      <c r="F28" s="6" t="s">
        <v>183</v>
      </c>
      <c r="G28" s="7">
        <v>742.22</v>
      </c>
      <c r="H28" s="7">
        <v>371.11</v>
      </c>
      <c r="I28" s="7">
        <v>371.11</v>
      </c>
      <c r="J28" s="7">
        <v>1113.33</v>
      </c>
      <c r="K28" s="6" t="s">
        <v>172</v>
      </c>
      <c r="L28" s="8" t="s">
        <v>171</v>
      </c>
    </row>
    <row r="29" spans="2:12" x14ac:dyDescent="0.3">
      <c r="B29" s="4">
        <f t="shared" ref="B29:B30" si="2">+B28+1</f>
        <v>20</v>
      </c>
      <c r="C29" s="5" t="s">
        <v>47</v>
      </c>
      <c r="D29" s="53" t="s">
        <v>9</v>
      </c>
      <c r="E29" s="6" t="s">
        <v>23</v>
      </c>
      <c r="F29" s="6" t="s">
        <v>183</v>
      </c>
      <c r="G29" s="7">
        <v>742.22</v>
      </c>
      <c r="H29" s="7">
        <v>371.11</v>
      </c>
      <c r="I29" s="7">
        <v>371.11</v>
      </c>
      <c r="J29" s="7">
        <v>371.11</v>
      </c>
      <c r="K29" s="6" t="s">
        <v>172</v>
      </c>
      <c r="L29" s="8" t="s">
        <v>170</v>
      </c>
    </row>
    <row r="30" spans="2:12" ht="15" thickBot="1" x14ac:dyDescent="0.35">
      <c r="B30" s="4">
        <f t="shared" si="2"/>
        <v>21</v>
      </c>
      <c r="C30" s="5" t="s">
        <v>66</v>
      </c>
      <c r="D30" s="53" t="s">
        <v>9</v>
      </c>
      <c r="E30" s="6" t="s">
        <v>23</v>
      </c>
      <c r="F30" s="6" t="s">
        <v>183</v>
      </c>
      <c r="G30" s="36">
        <v>742.22</v>
      </c>
      <c r="H30" s="36">
        <v>371.11</v>
      </c>
      <c r="I30" s="36">
        <v>371.11</v>
      </c>
      <c r="J30" s="36">
        <v>371.11</v>
      </c>
      <c r="K30" s="6" t="s">
        <v>172</v>
      </c>
      <c r="L30" s="8" t="s">
        <v>170</v>
      </c>
    </row>
    <row r="31" spans="2:12" ht="15.6" thickTop="1" thickBot="1" x14ac:dyDescent="0.35">
      <c r="B31" s="9"/>
      <c r="C31" s="10"/>
      <c r="D31" s="11"/>
      <c r="E31" s="11"/>
      <c r="F31" s="11"/>
      <c r="G31" s="38">
        <f>SUM(G27:G30)</f>
        <v>3711.1000000000004</v>
      </c>
      <c r="H31" s="38">
        <f>SUM(H27:H30)</f>
        <v>1821.7900000000004</v>
      </c>
      <c r="I31" s="38">
        <f>SUM(I27:I30)</f>
        <v>1113.33</v>
      </c>
      <c r="J31" s="38">
        <f>SUM(J27:J30)</f>
        <v>1855.5500000000002</v>
      </c>
      <c r="K31" s="11"/>
      <c r="L31" s="12"/>
    </row>
    <row r="32" spans="2:12" x14ac:dyDescent="0.3">
      <c r="G32" s="2"/>
      <c r="H32" s="2"/>
      <c r="I32" s="2"/>
      <c r="J32" s="2"/>
    </row>
    <row r="33" spans="2:12" ht="16.8" thickBot="1" x14ac:dyDescent="0.5">
      <c r="B33" s="21" t="s">
        <v>17</v>
      </c>
      <c r="C33" s="17" t="s">
        <v>19</v>
      </c>
      <c r="E33" s="39" t="s">
        <v>12</v>
      </c>
      <c r="F33" s="39"/>
      <c r="G33" s="40">
        <f>+G31+G26+G17+G14+G12+G6</f>
        <v>17071.060000000001</v>
      </c>
      <c r="H33" s="40">
        <f t="shared" ref="H33:J33" si="3">+H31+H26+H17+H14+H12+H6</f>
        <v>8185.8600000000006</v>
      </c>
      <c r="I33" s="40">
        <f t="shared" si="3"/>
        <v>7051.0899999999992</v>
      </c>
      <c r="J33" s="40">
        <f t="shared" si="3"/>
        <v>8520.9500000000007</v>
      </c>
      <c r="K33" s="40">
        <f>SUM(G33:J33)</f>
        <v>40828.960000000006</v>
      </c>
    </row>
    <row r="34" spans="2:12" ht="15" thickTop="1" x14ac:dyDescent="0.3">
      <c r="B34" s="21"/>
      <c r="C34" s="18" t="s">
        <v>14</v>
      </c>
    </row>
    <row r="35" spans="2:12" x14ac:dyDescent="0.3">
      <c r="B35" s="21"/>
      <c r="C35" s="18" t="s">
        <v>20</v>
      </c>
    </row>
    <row r="36" spans="2:12" x14ac:dyDescent="0.3">
      <c r="B36" s="21"/>
      <c r="C36" s="16"/>
      <c r="D36" s="16"/>
      <c r="E36" s="16"/>
    </row>
    <row r="37" spans="2:12" x14ac:dyDescent="0.3">
      <c r="B37" s="21" t="s">
        <v>34</v>
      </c>
      <c r="C37" s="17" t="s">
        <v>19</v>
      </c>
      <c r="D37" s="16"/>
      <c r="E37" s="13"/>
      <c r="F37" s="115" t="s">
        <v>190</v>
      </c>
      <c r="G37" s="116"/>
      <c r="H37" s="42" t="s">
        <v>176</v>
      </c>
      <c r="I37" s="43" t="s">
        <v>43</v>
      </c>
      <c r="J37" s="43" t="s">
        <v>44</v>
      </c>
      <c r="K37" s="44" t="s">
        <v>174</v>
      </c>
      <c r="L37" s="43" t="s">
        <v>25</v>
      </c>
    </row>
    <row r="38" spans="2:12" x14ac:dyDescent="0.3">
      <c r="B38" s="20"/>
      <c r="C38" s="18" t="s">
        <v>21</v>
      </c>
      <c r="D38" s="16"/>
      <c r="E38" s="19" t="s">
        <v>17</v>
      </c>
      <c r="F38" s="27" t="s">
        <v>18</v>
      </c>
      <c r="G38" s="28" t="s">
        <v>35</v>
      </c>
      <c r="H38" s="29">
        <f>+G33</f>
        <v>17071.060000000001</v>
      </c>
      <c r="I38" s="29"/>
      <c r="J38" s="29"/>
      <c r="K38" s="30"/>
      <c r="L38" s="128">
        <f>SUM(H38:J38)</f>
        <v>17071.060000000001</v>
      </c>
    </row>
    <row r="39" spans="2:12" x14ac:dyDescent="0.3">
      <c r="B39" s="16"/>
      <c r="C39" s="18" t="s">
        <v>26</v>
      </c>
      <c r="D39" s="16"/>
      <c r="E39" s="19" t="s">
        <v>34</v>
      </c>
      <c r="F39" s="31" t="s">
        <v>18</v>
      </c>
      <c r="G39" s="14" t="s">
        <v>36</v>
      </c>
      <c r="H39" s="15"/>
      <c r="I39" s="15">
        <v>0</v>
      </c>
      <c r="J39" s="15">
        <v>0</v>
      </c>
      <c r="K39" s="32">
        <v>0</v>
      </c>
      <c r="L39" s="129">
        <f t="shared" ref="L39:L45" si="4">SUM(H39:J39)</f>
        <v>0</v>
      </c>
    </row>
    <row r="40" spans="2:12" x14ac:dyDescent="0.3">
      <c r="D40" s="16"/>
      <c r="E40" s="19" t="s">
        <v>34</v>
      </c>
      <c r="F40" s="31" t="s">
        <v>18</v>
      </c>
      <c r="G40" s="14" t="s">
        <v>37</v>
      </c>
      <c r="H40" s="15"/>
      <c r="I40" s="15">
        <f>+H6</f>
        <v>371.11</v>
      </c>
      <c r="J40" s="15">
        <f>+I6</f>
        <v>371.11</v>
      </c>
      <c r="K40" s="32">
        <f>+J6</f>
        <v>371.11</v>
      </c>
      <c r="L40" s="129">
        <f t="shared" si="4"/>
        <v>742.22</v>
      </c>
    </row>
    <row r="41" spans="2:12" x14ac:dyDescent="0.3">
      <c r="B41" s="22" t="s">
        <v>11</v>
      </c>
      <c r="C41" s="16" t="s">
        <v>33</v>
      </c>
      <c r="D41" s="16"/>
      <c r="E41" s="19" t="s">
        <v>34</v>
      </c>
      <c r="F41" s="31" t="s">
        <v>18</v>
      </c>
      <c r="G41" s="14" t="s">
        <v>38</v>
      </c>
      <c r="H41" s="15"/>
      <c r="I41" s="15">
        <f>+H12</f>
        <v>1855.5500000000002</v>
      </c>
      <c r="J41" s="15">
        <f>+I12</f>
        <v>1855.5500000000002</v>
      </c>
      <c r="K41" s="32">
        <f>+J12</f>
        <v>1855.5500000000002</v>
      </c>
      <c r="L41" s="129">
        <f t="shared" si="4"/>
        <v>3711.1000000000004</v>
      </c>
    </row>
    <row r="42" spans="2:12" x14ac:dyDescent="0.3">
      <c r="B42" s="22" t="s">
        <v>7</v>
      </c>
      <c r="C42" s="16" t="s">
        <v>28</v>
      </c>
      <c r="D42" s="16"/>
      <c r="E42" s="19" t="s">
        <v>34</v>
      </c>
      <c r="F42" s="31" t="s">
        <v>18</v>
      </c>
      <c r="G42" s="14" t="s">
        <v>39</v>
      </c>
      <c r="H42" s="15"/>
      <c r="I42" s="15">
        <f>+H14</f>
        <v>371.11</v>
      </c>
      <c r="J42" s="15">
        <f>+I14</f>
        <v>371.11</v>
      </c>
      <c r="K42" s="32">
        <f>+J14</f>
        <v>1113.33</v>
      </c>
      <c r="L42" s="129">
        <f t="shared" si="4"/>
        <v>742.22</v>
      </c>
    </row>
    <row r="43" spans="2:12" x14ac:dyDescent="0.3">
      <c r="B43" s="22" t="s">
        <v>10</v>
      </c>
      <c r="C43" s="16" t="s">
        <v>29</v>
      </c>
      <c r="D43" s="16"/>
      <c r="E43" s="19" t="s">
        <v>34</v>
      </c>
      <c r="F43" s="31" t="s">
        <v>18</v>
      </c>
      <c r="G43" s="14" t="s">
        <v>40</v>
      </c>
      <c r="H43" s="15"/>
      <c r="I43" s="15">
        <f>+H17</f>
        <v>371.11</v>
      </c>
      <c r="J43" s="15">
        <f>+I17</f>
        <v>371.11</v>
      </c>
      <c r="K43" s="32">
        <f>+J17</f>
        <v>371.11</v>
      </c>
      <c r="L43" s="129">
        <f t="shared" si="4"/>
        <v>742.22</v>
      </c>
    </row>
    <row r="44" spans="2:12" x14ac:dyDescent="0.3">
      <c r="B44" s="23" t="s">
        <v>6</v>
      </c>
      <c r="C44" s="24" t="s">
        <v>30</v>
      </c>
      <c r="D44" s="16"/>
      <c r="E44" s="19" t="s">
        <v>34</v>
      </c>
      <c r="F44" s="31" t="s">
        <v>18</v>
      </c>
      <c r="G44" s="14" t="s">
        <v>41</v>
      </c>
      <c r="H44" s="15"/>
      <c r="I44" s="15">
        <f>+H26</f>
        <v>3395.1900000000005</v>
      </c>
      <c r="J44" s="15">
        <f>+I26</f>
        <v>2968.88</v>
      </c>
      <c r="K44" s="32">
        <f>+J26</f>
        <v>2954.3</v>
      </c>
      <c r="L44" s="129">
        <f t="shared" si="4"/>
        <v>6364.0700000000006</v>
      </c>
    </row>
    <row r="45" spans="2:12" x14ac:dyDescent="0.3">
      <c r="B45" s="23" t="s">
        <v>5</v>
      </c>
      <c r="C45" s="24" t="s">
        <v>27</v>
      </c>
      <c r="E45" s="19" t="s">
        <v>34</v>
      </c>
      <c r="F45" s="59" t="s">
        <v>18</v>
      </c>
      <c r="G45" s="111" t="s">
        <v>42</v>
      </c>
      <c r="H45" s="112"/>
      <c r="I45" s="112">
        <f>+H31</f>
        <v>1821.7900000000004</v>
      </c>
      <c r="J45" s="112">
        <f>+I31</f>
        <v>1113.33</v>
      </c>
      <c r="K45" s="62">
        <f>+J31</f>
        <v>1855.5500000000002</v>
      </c>
      <c r="L45" s="112">
        <f t="shared" si="4"/>
        <v>2935.1200000000003</v>
      </c>
    </row>
    <row r="46" spans="2:12" x14ac:dyDescent="0.3">
      <c r="B46" s="23" t="s">
        <v>9</v>
      </c>
      <c r="C46" s="24" t="s">
        <v>31</v>
      </c>
      <c r="E46" s="19"/>
      <c r="F46" s="33" t="s">
        <v>45</v>
      </c>
      <c r="G46" s="33"/>
      <c r="H46" s="34">
        <f>SUM(H38:H45)</f>
        <v>17071.060000000001</v>
      </c>
      <c r="I46" s="34">
        <f>SUM(I38:I45)</f>
        <v>8185.8600000000024</v>
      </c>
      <c r="J46" s="34">
        <f>SUM(J38:J45)</f>
        <v>7051.09</v>
      </c>
      <c r="K46" s="34">
        <f>SUM(K38:K45)</f>
        <v>8520.9500000000007</v>
      </c>
      <c r="L46" s="105">
        <f>SUM(L38:L45)</f>
        <v>32308.010000000006</v>
      </c>
    </row>
    <row r="47" spans="2:12" x14ac:dyDescent="0.3">
      <c r="B47" s="23" t="s">
        <v>8</v>
      </c>
      <c r="C47" s="24" t="s">
        <v>32</v>
      </c>
    </row>
  </sheetData>
  <autoFilter ref="A4:L31" xr:uid="{E0EF3F6E-98C6-4F81-8D5C-F76D65A87177}"/>
  <mergeCells count="3">
    <mergeCell ref="B1:L1"/>
    <mergeCell ref="B2:L2"/>
    <mergeCell ref="F37:G37"/>
  </mergeCells>
  <phoneticPr fontId="8" type="noConversion"/>
  <pageMargins left="0.64" right="0.56000000000000005" top="0.74803149606299213" bottom="0.74803149606299213" header="0.31496062992125984" footer="0.31496062992125984"/>
  <pageSetup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2488-B1EB-47BD-9ED4-E158C4BC6D01}">
  <dimension ref="A1:U84"/>
  <sheetViews>
    <sheetView showGridLines="0" topLeftCell="D61" zoomScale="70" zoomScaleNormal="70" zoomScaleSheetLayoutView="100" workbookViewId="0">
      <selection activeCell="K84" sqref="F75:K84"/>
    </sheetView>
  </sheetViews>
  <sheetFormatPr baseColWidth="10" defaultRowHeight="14.4" x14ac:dyDescent="0.3"/>
  <cols>
    <col min="1" max="1" width="0.6640625" hidden="1" customWidth="1"/>
    <col min="2" max="2" width="6.109375" style="1" customWidth="1"/>
    <col min="3" max="3" width="48.21875" customWidth="1"/>
    <col min="4" max="4" width="11.88671875" style="1" customWidth="1"/>
    <col min="5" max="5" width="18.44140625" style="1" customWidth="1"/>
    <col min="6" max="6" width="18.88671875" style="1" customWidth="1"/>
    <col min="7" max="7" width="16.33203125" customWidth="1"/>
    <col min="8" max="8" width="17.77734375" customWidth="1"/>
    <col min="9" max="9" width="15" customWidth="1"/>
    <col min="10" max="10" width="16.88671875" customWidth="1"/>
    <col min="11" max="11" width="17.109375" style="92" customWidth="1"/>
    <col min="12" max="12" width="20.21875" style="1" customWidth="1"/>
    <col min="13" max="13" width="26.6640625" style="1" customWidth="1"/>
    <col min="14" max="14" width="11.33203125" style="71" customWidth="1"/>
    <col min="15" max="18" width="0" hidden="1" customWidth="1"/>
    <col min="19" max="19" width="0" style="92" hidden="1" customWidth="1"/>
    <col min="20" max="21" width="0" hidden="1" customWidth="1"/>
  </cols>
  <sheetData>
    <row r="1" spans="2:21" ht="23.4" x14ac:dyDescent="0.45">
      <c r="B1" s="113" t="s">
        <v>189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2:21" x14ac:dyDescent="0.3">
      <c r="B2" s="114" t="s">
        <v>175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2:21" ht="15" thickBot="1" x14ac:dyDescent="0.35"/>
    <row r="4" spans="2:21" x14ac:dyDescent="0.3">
      <c r="B4" s="125" t="s">
        <v>0</v>
      </c>
      <c r="C4" s="117" t="s">
        <v>1</v>
      </c>
      <c r="D4" s="119" t="s">
        <v>2</v>
      </c>
      <c r="E4" s="123" t="s">
        <v>169</v>
      </c>
      <c r="F4" s="123" t="s">
        <v>13</v>
      </c>
      <c r="G4" s="119" t="s">
        <v>186</v>
      </c>
      <c r="H4" s="119"/>
      <c r="I4" s="119"/>
      <c r="J4" s="119"/>
      <c r="K4" s="119" t="s">
        <v>25</v>
      </c>
      <c r="L4" s="119" t="s">
        <v>3</v>
      </c>
      <c r="M4" s="121" t="s">
        <v>4</v>
      </c>
      <c r="O4" s="119" t="s">
        <v>187</v>
      </c>
      <c r="P4" s="119"/>
      <c r="Q4" s="119"/>
      <c r="R4" s="119"/>
      <c r="S4" s="119" t="s">
        <v>25</v>
      </c>
      <c r="T4" s="119" t="s">
        <v>3</v>
      </c>
      <c r="U4" s="121" t="s">
        <v>4</v>
      </c>
    </row>
    <row r="5" spans="2:21" ht="29.4" thickBot="1" x14ac:dyDescent="0.35">
      <c r="B5" s="126"/>
      <c r="C5" s="118"/>
      <c r="D5" s="120"/>
      <c r="E5" s="124"/>
      <c r="F5" s="124"/>
      <c r="G5" s="88" t="s">
        <v>177</v>
      </c>
      <c r="H5" s="88" t="s">
        <v>178</v>
      </c>
      <c r="I5" s="88" t="s">
        <v>2</v>
      </c>
      <c r="J5" s="88" t="s">
        <v>174</v>
      </c>
      <c r="K5" s="120"/>
      <c r="L5" s="120"/>
      <c r="M5" s="122"/>
      <c r="O5" s="89" t="s">
        <v>177</v>
      </c>
      <c r="P5" s="88" t="s">
        <v>178</v>
      </c>
      <c r="Q5" s="88" t="s">
        <v>2</v>
      </c>
      <c r="R5" s="88" t="s">
        <v>174</v>
      </c>
      <c r="S5" s="120"/>
      <c r="T5" s="120"/>
      <c r="U5" s="122"/>
    </row>
    <row r="6" spans="2:21" x14ac:dyDescent="0.3">
      <c r="B6" s="3">
        <v>1</v>
      </c>
      <c r="C6" s="83" t="s">
        <v>62</v>
      </c>
      <c r="D6" s="84" t="s">
        <v>11</v>
      </c>
      <c r="E6" s="85" t="s">
        <v>22</v>
      </c>
      <c r="F6" s="85" t="s">
        <v>182</v>
      </c>
      <c r="G6" s="86">
        <v>916.5</v>
      </c>
      <c r="H6" s="86">
        <v>458.25</v>
      </c>
      <c r="I6" s="86">
        <v>458.25</v>
      </c>
      <c r="J6" s="86">
        <v>1374.75</v>
      </c>
      <c r="K6" s="37">
        <f>SUM(G6:J6)</f>
        <v>3207.75</v>
      </c>
      <c r="L6" s="85" t="s">
        <v>172</v>
      </c>
      <c r="M6" s="87" t="s">
        <v>171</v>
      </c>
      <c r="O6" s="86">
        <v>916.5</v>
      </c>
      <c r="P6" s="86">
        <v>458.25</v>
      </c>
      <c r="Q6" s="86">
        <v>458.25</v>
      </c>
      <c r="R6" s="86">
        <v>1374.75</v>
      </c>
      <c r="S6" s="37">
        <f>SUM(O6:R6)</f>
        <v>3207.75</v>
      </c>
      <c r="T6" s="85" t="s">
        <v>172</v>
      </c>
      <c r="U6" s="87" t="s">
        <v>171</v>
      </c>
    </row>
    <row r="7" spans="2:21" s="71" customFormat="1" x14ac:dyDescent="0.3">
      <c r="B7" s="72">
        <f>+B6+1</f>
        <v>2</v>
      </c>
      <c r="C7" s="73" t="s">
        <v>78</v>
      </c>
      <c r="D7" s="74" t="s">
        <v>11</v>
      </c>
      <c r="E7" s="74" t="s">
        <v>22</v>
      </c>
      <c r="F7" s="74" t="s">
        <v>182</v>
      </c>
      <c r="G7" s="75"/>
      <c r="H7" s="75"/>
      <c r="I7" s="75"/>
      <c r="J7" s="75"/>
      <c r="K7" s="93">
        <f t="shared" ref="K7:K69" si="0">SUM(G7:J7)</f>
        <v>0</v>
      </c>
      <c r="L7" s="74" t="s">
        <v>172</v>
      </c>
      <c r="M7" s="76" t="s">
        <v>171</v>
      </c>
      <c r="N7" s="71" t="s">
        <v>185</v>
      </c>
      <c r="O7" s="75"/>
      <c r="P7" s="75"/>
      <c r="Q7" s="75"/>
      <c r="R7" s="75"/>
      <c r="S7" s="93">
        <f t="shared" ref="S7:S69" si="1">SUM(O7:R7)</f>
        <v>0</v>
      </c>
      <c r="T7" s="74" t="s">
        <v>172</v>
      </c>
      <c r="U7" s="76" t="s">
        <v>171</v>
      </c>
    </row>
    <row r="8" spans="2:21" x14ac:dyDescent="0.3">
      <c r="B8" s="4">
        <f t="shared" ref="B8:B20" si="2">+B7+1</f>
        <v>3</v>
      </c>
      <c r="C8" s="5" t="s">
        <v>79</v>
      </c>
      <c r="D8" s="48" t="s">
        <v>11</v>
      </c>
      <c r="E8" s="6" t="s">
        <v>22</v>
      </c>
      <c r="F8" s="6" t="s">
        <v>182</v>
      </c>
      <c r="G8" s="7">
        <v>916.5</v>
      </c>
      <c r="H8" s="7">
        <v>458.25</v>
      </c>
      <c r="I8" s="7">
        <v>458.25</v>
      </c>
      <c r="J8" s="7">
        <v>1374.75</v>
      </c>
      <c r="K8" s="94">
        <f t="shared" si="0"/>
        <v>3207.75</v>
      </c>
      <c r="L8" s="6" t="s">
        <v>172</v>
      </c>
      <c r="M8" s="8" t="s">
        <v>171</v>
      </c>
      <c r="O8" s="7">
        <v>916.5</v>
      </c>
      <c r="P8" s="7">
        <v>458.25</v>
      </c>
      <c r="Q8" s="7">
        <v>458.25</v>
      </c>
      <c r="R8" s="7">
        <v>1374.75</v>
      </c>
      <c r="S8" s="94">
        <f t="shared" si="1"/>
        <v>3207.75</v>
      </c>
      <c r="T8" s="6" t="s">
        <v>172</v>
      </c>
      <c r="U8" s="8" t="s">
        <v>171</v>
      </c>
    </row>
    <row r="9" spans="2:21" x14ac:dyDescent="0.3">
      <c r="B9" s="4">
        <f t="shared" si="2"/>
        <v>4</v>
      </c>
      <c r="C9" s="5" t="s">
        <v>135</v>
      </c>
      <c r="D9" s="48" t="s">
        <v>11</v>
      </c>
      <c r="E9" s="6" t="s">
        <v>22</v>
      </c>
      <c r="F9" s="6" t="s">
        <v>182</v>
      </c>
      <c r="G9" s="7">
        <v>916.5</v>
      </c>
      <c r="H9" s="7">
        <v>458.25</v>
      </c>
      <c r="I9" s="7">
        <v>458.25</v>
      </c>
      <c r="J9" s="7">
        <v>1374.75</v>
      </c>
      <c r="K9" s="94">
        <f t="shared" si="0"/>
        <v>3207.75</v>
      </c>
      <c r="L9" s="6" t="s">
        <v>172</v>
      </c>
      <c r="M9" s="8" t="s">
        <v>171</v>
      </c>
      <c r="O9" s="7">
        <v>916.5</v>
      </c>
      <c r="P9" s="7">
        <v>458.25</v>
      </c>
      <c r="Q9" s="7">
        <v>458.25</v>
      </c>
      <c r="R9" s="7">
        <v>1374.75</v>
      </c>
      <c r="S9" s="94">
        <f t="shared" si="1"/>
        <v>3207.75</v>
      </c>
      <c r="T9" s="6" t="s">
        <v>172</v>
      </c>
      <c r="U9" s="8" t="s">
        <v>171</v>
      </c>
    </row>
    <row r="10" spans="2:21" x14ac:dyDescent="0.3">
      <c r="B10" s="4">
        <f t="shared" si="2"/>
        <v>5</v>
      </c>
      <c r="C10" s="5" t="s">
        <v>136</v>
      </c>
      <c r="D10" s="48" t="s">
        <v>11</v>
      </c>
      <c r="E10" s="6" t="s">
        <v>22</v>
      </c>
      <c r="F10" s="6" t="s">
        <v>182</v>
      </c>
      <c r="G10" s="7">
        <v>916.5</v>
      </c>
      <c r="H10" s="7">
        <v>458.25</v>
      </c>
      <c r="I10" s="7">
        <v>458.25</v>
      </c>
      <c r="J10" s="7">
        <v>1374.75</v>
      </c>
      <c r="K10" s="94">
        <f t="shared" si="0"/>
        <v>3207.75</v>
      </c>
      <c r="L10" s="6" t="s">
        <v>172</v>
      </c>
      <c r="M10" s="8" t="s">
        <v>171</v>
      </c>
      <c r="O10" s="7">
        <v>916.5</v>
      </c>
      <c r="P10" s="7">
        <v>458.25</v>
      </c>
      <c r="Q10" s="7">
        <v>458.25</v>
      </c>
      <c r="R10" s="7">
        <v>1374.75</v>
      </c>
      <c r="S10" s="94">
        <f t="shared" si="1"/>
        <v>3207.75</v>
      </c>
      <c r="T10" s="6" t="s">
        <v>172</v>
      </c>
      <c r="U10" s="8" t="s">
        <v>171</v>
      </c>
    </row>
    <row r="11" spans="2:21" x14ac:dyDescent="0.3">
      <c r="B11" s="4">
        <f t="shared" si="2"/>
        <v>6</v>
      </c>
      <c r="C11" s="5" t="s">
        <v>137</v>
      </c>
      <c r="D11" s="48" t="s">
        <v>11</v>
      </c>
      <c r="E11" s="6" t="s">
        <v>22</v>
      </c>
      <c r="F11" s="6" t="s">
        <v>182</v>
      </c>
      <c r="G11" s="7">
        <v>916.5</v>
      </c>
      <c r="H11" s="7">
        <v>458.25</v>
      </c>
      <c r="I11" s="7">
        <v>458.25</v>
      </c>
      <c r="J11" s="7">
        <v>1374.75</v>
      </c>
      <c r="K11" s="94">
        <f t="shared" si="0"/>
        <v>3207.75</v>
      </c>
      <c r="L11" s="6" t="s">
        <v>172</v>
      </c>
      <c r="M11" s="8" t="s">
        <v>171</v>
      </c>
      <c r="O11" s="7">
        <v>916.5</v>
      </c>
      <c r="P11" s="7">
        <v>458.25</v>
      </c>
      <c r="Q11" s="7">
        <v>458.25</v>
      </c>
      <c r="R11" s="7">
        <v>1374.75</v>
      </c>
      <c r="S11" s="94">
        <f t="shared" si="1"/>
        <v>3207.75</v>
      </c>
      <c r="T11" s="6" t="s">
        <v>172</v>
      </c>
      <c r="U11" s="8" t="s">
        <v>171</v>
      </c>
    </row>
    <row r="12" spans="2:21" x14ac:dyDescent="0.3">
      <c r="B12" s="4">
        <f t="shared" si="2"/>
        <v>7</v>
      </c>
      <c r="C12" s="5" t="s">
        <v>138</v>
      </c>
      <c r="D12" s="48" t="s">
        <v>11</v>
      </c>
      <c r="E12" s="6" t="s">
        <v>22</v>
      </c>
      <c r="F12" s="6" t="s">
        <v>182</v>
      </c>
      <c r="G12" s="7">
        <v>916.5</v>
      </c>
      <c r="H12" s="7">
        <v>458.25</v>
      </c>
      <c r="I12" s="7">
        <v>458.25</v>
      </c>
      <c r="J12" s="7">
        <v>1374.75</v>
      </c>
      <c r="K12" s="94">
        <f t="shared" si="0"/>
        <v>3207.75</v>
      </c>
      <c r="L12" s="6" t="s">
        <v>172</v>
      </c>
      <c r="M12" s="8" t="s">
        <v>171</v>
      </c>
      <c r="O12" s="7">
        <v>916.5</v>
      </c>
      <c r="P12" s="7">
        <v>458.25</v>
      </c>
      <c r="Q12" s="7">
        <v>458.25</v>
      </c>
      <c r="R12" s="7">
        <v>1374.75</v>
      </c>
      <c r="S12" s="94">
        <f t="shared" si="1"/>
        <v>3207.75</v>
      </c>
      <c r="T12" s="6" t="s">
        <v>172</v>
      </c>
      <c r="U12" s="8" t="s">
        <v>171</v>
      </c>
    </row>
    <row r="13" spans="2:21" x14ac:dyDescent="0.3">
      <c r="B13" s="77">
        <f t="shared" si="2"/>
        <v>8</v>
      </c>
      <c r="C13" s="78" t="s">
        <v>143</v>
      </c>
      <c r="D13" s="79" t="s">
        <v>11</v>
      </c>
      <c r="E13" s="79" t="s">
        <v>22</v>
      </c>
      <c r="F13" s="79" t="s">
        <v>182</v>
      </c>
      <c r="G13" s="80"/>
      <c r="H13" s="80"/>
      <c r="I13" s="80"/>
      <c r="J13" s="80"/>
      <c r="K13" s="95">
        <f t="shared" si="0"/>
        <v>0</v>
      </c>
      <c r="L13" s="79" t="s">
        <v>172</v>
      </c>
      <c r="M13" s="81" t="s">
        <v>171</v>
      </c>
      <c r="N13" s="71" t="s">
        <v>185</v>
      </c>
      <c r="O13" s="80"/>
      <c r="P13" s="80"/>
      <c r="Q13" s="80"/>
      <c r="R13" s="80"/>
      <c r="S13" s="95">
        <f t="shared" si="1"/>
        <v>0</v>
      </c>
      <c r="T13" s="79" t="s">
        <v>172</v>
      </c>
      <c r="U13" s="81" t="s">
        <v>171</v>
      </c>
    </row>
    <row r="14" spans="2:21" x14ac:dyDescent="0.3">
      <c r="B14" s="4">
        <f t="shared" si="2"/>
        <v>9</v>
      </c>
      <c r="C14" s="5" t="s">
        <v>148</v>
      </c>
      <c r="D14" s="48" t="s">
        <v>11</v>
      </c>
      <c r="E14" s="6" t="s">
        <v>22</v>
      </c>
      <c r="F14" s="6" t="s">
        <v>182</v>
      </c>
      <c r="G14" s="7">
        <v>916.5</v>
      </c>
      <c r="H14" s="7">
        <v>458.25</v>
      </c>
      <c r="I14" s="7">
        <v>458.25</v>
      </c>
      <c r="J14" s="7">
        <v>1374.75</v>
      </c>
      <c r="K14" s="94">
        <f t="shared" si="0"/>
        <v>3207.75</v>
      </c>
      <c r="L14" s="6" t="s">
        <v>172</v>
      </c>
      <c r="M14" s="8" t="s">
        <v>171</v>
      </c>
      <c r="O14" s="7">
        <v>916.5</v>
      </c>
      <c r="P14" s="7">
        <v>458.25</v>
      </c>
      <c r="Q14" s="7">
        <v>458.25</v>
      </c>
      <c r="R14" s="7">
        <v>1374.75</v>
      </c>
      <c r="S14" s="94">
        <f t="shared" si="1"/>
        <v>3207.75</v>
      </c>
      <c r="T14" s="6" t="s">
        <v>172</v>
      </c>
      <c r="U14" s="8" t="s">
        <v>171</v>
      </c>
    </row>
    <row r="15" spans="2:21" x14ac:dyDescent="0.3">
      <c r="B15" s="4">
        <f t="shared" si="2"/>
        <v>10</v>
      </c>
      <c r="C15" s="5" t="s">
        <v>149</v>
      </c>
      <c r="D15" s="48" t="s">
        <v>11</v>
      </c>
      <c r="E15" s="6" t="s">
        <v>22</v>
      </c>
      <c r="F15" s="6" t="s">
        <v>182</v>
      </c>
      <c r="G15" s="7">
        <v>916.5</v>
      </c>
      <c r="H15" s="7">
        <v>458.25</v>
      </c>
      <c r="I15" s="7">
        <v>458.25</v>
      </c>
      <c r="J15" s="7">
        <v>1374.75</v>
      </c>
      <c r="K15" s="94">
        <f t="shared" si="0"/>
        <v>3207.75</v>
      </c>
      <c r="L15" s="6" t="s">
        <v>172</v>
      </c>
      <c r="M15" s="8" t="s">
        <v>171</v>
      </c>
      <c r="O15" s="7">
        <v>916.5</v>
      </c>
      <c r="P15" s="7">
        <v>458.25</v>
      </c>
      <c r="Q15" s="7">
        <v>458.25</v>
      </c>
      <c r="R15" s="7">
        <v>1374.75</v>
      </c>
      <c r="S15" s="94">
        <f t="shared" si="1"/>
        <v>3207.75</v>
      </c>
      <c r="T15" s="6" t="s">
        <v>172</v>
      </c>
      <c r="U15" s="8" t="s">
        <v>171</v>
      </c>
    </row>
    <row r="16" spans="2:21" x14ac:dyDescent="0.3">
      <c r="B16" s="4">
        <f t="shared" si="2"/>
        <v>11</v>
      </c>
      <c r="C16" s="5" t="s">
        <v>161</v>
      </c>
      <c r="D16" s="48" t="s">
        <v>11</v>
      </c>
      <c r="E16" s="6" t="s">
        <v>22</v>
      </c>
      <c r="F16" s="6" t="s">
        <v>182</v>
      </c>
      <c r="G16" s="7">
        <v>916.5</v>
      </c>
      <c r="H16" s="7">
        <v>458.25</v>
      </c>
      <c r="I16" s="7">
        <v>458.25</v>
      </c>
      <c r="J16" s="7">
        <v>1374.75</v>
      </c>
      <c r="K16" s="94">
        <f t="shared" si="0"/>
        <v>3207.75</v>
      </c>
      <c r="L16" s="6" t="s">
        <v>172</v>
      </c>
      <c r="M16" s="8" t="s">
        <v>171</v>
      </c>
      <c r="O16" s="7">
        <v>916.5</v>
      </c>
      <c r="P16" s="7">
        <v>458.25</v>
      </c>
      <c r="Q16" s="7">
        <v>458.25</v>
      </c>
      <c r="R16" s="7">
        <v>1374.75</v>
      </c>
      <c r="S16" s="94">
        <f t="shared" si="1"/>
        <v>3207.75</v>
      </c>
      <c r="T16" s="6" t="s">
        <v>172</v>
      </c>
      <c r="U16" s="8" t="s">
        <v>171</v>
      </c>
    </row>
    <row r="17" spans="2:21" x14ac:dyDescent="0.3">
      <c r="B17" s="4">
        <f t="shared" si="2"/>
        <v>12</v>
      </c>
      <c r="C17" s="5" t="s">
        <v>166</v>
      </c>
      <c r="D17" s="48" t="s">
        <v>11</v>
      </c>
      <c r="E17" s="6" t="s">
        <v>22</v>
      </c>
      <c r="F17" s="6" t="s">
        <v>182</v>
      </c>
      <c r="G17" s="90">
        <v>916.5</v>
      </c>
      <c r="H17" s="90">
        <v>458.25</v>
      </c>
      <c r="I17" s="90">
        <v>458.25</v>
      </c>
      <c r="J17" s="90">
        <v>1374.75</v>
      </c>
      <c r="K17" s="94">
        <f t="shared" si="0"/>
        <v>3207.75</v>
      </c>
      <c r="L17" s="6" t="s">
        <v>172</v>
      </c>
      <c r="M17" s="8" t="s">
        <v>171</v>
      </c>
      <c r="O17" s="91">
        <v>457.49</v>
      </c>
      <c r="P17" s="91">
        <v>228.74</v>
      </c>
      <c r="Q17" s="91">
        <v>228.74</v>
      </c>
      <c r="R17" s="91">
        <v>684.63</v>
      </c>
      <c r="S17" s="94">
        <f t="shared" si="1"/>
        <v>1599.6</v>
      </c>
      <c r="T17" s="6" t="s">
        <v>172</v>
      </c>
      <c r="U17" s="8" t="s">
        <v>171</v>
      </c>
    </row>
    <row r="18" spans="2:21" x14ac:dyDescent="0.3">
      <c r="B18" s="4">
        <f t="shared" si="2"/>
        <v>13</v>
      </c>
      <c r="C18" s="5" t="s">
        <v>61</v>
      </c>
      <c r="D18" s="48" t="s">
        <v>11</v>
      </c>
      <c r="E18" s="6" t="s">
        <v>22</v>
      </c>
      <c r="F18" s="6" t="s">
        <v>182</v>
      </c>
      <c r="G18" s="7">
        <v>916.5</v>
      </c>
      <c r="H18" s="7">
        <v>458.25</v>
      </c>
      <c r="I18" s="7">
        <v>458.25</v>
      </c>
      <c r="J18" s="7">
        <v>458.25</v>
      </c>
      <c r="K18" s="94">
        <f t="shared" si="0"/>
        <v>2291.25</v>
      </c>
      <c r="L18" s="6" t="s">
        <v>172</v>
      </c>
      <c r="M18" s="8" t="s">
        <v>170</v>
      </c>
      <c r="O18" s="7">
        <v>916.5</v>
      </c>
      <c r="P18" s="7">
        <v>458.25</v>
      </c>
      <c r="Q18" s="7">
        <v>458.25</v>
      </c>
      <c r="R18" s="7">
        <v>458.25</v>
      </c>
      <c r="S18" s="94">
        <f t="shared" si="1"/>
        <v>2291.25</v>
      </c>
      <c r="T18" s="6" t="s">
        <v>172</v>
      </c>
      <c r="U18" s="8" t="s">
        <v>170</v>
      </c>
    </row>
    <row r="19" spans="2:21" x14ac:dyDescent="0.3">
      <c r="B19" s="4">
        <f t="shared" si="2"/>
        <v>14</v>
      </c>
      <c r="C19" s="5" t="s">
        <v>141</v>
      </c>
      <c r="D19" s="48" t="s">
        <v>11</v>
      </c>
      <c r="E19" s="6" t="s">
        <v>22</v>
      </c>
      <c r="F19" s="6" t="s">
        <v>182</v>
      </c>
      <c r="G19" s="7">
        <v>916.5</v>
      </c>
      <c r="H19" s="7">
        <v>458.25</v>
      </c>
      <c r="I19" s="7">
        <v>458.25</v>
      </c>
      <c r="J19" s="7">
        <v>458.25</v>
      </c>
      <c r="K19" s="94">
        <f t="shared" si="0"/>
        <v>2291.25</v>
      </c>
      <c r="L19" s="6" t="s">
        <v>172</v>
      </c>
      <c r="M19" s="8" t="s">
        <v>170</v>
      </c>
      <c r="O19" s="7">
        <v>916.5</v>
      </c>
      <c r="P19" s="7">
        <v>458.25</v>
      </c>
      <c r="Q19" s="7">
        <v>458.25</v>
      </c>
      <c r="R19" s="7">
        <v>458.25</v>
      </c>
      <c r="S19" s="94">
        <f t="shared" si="1"/>
        <v>2291.25</v>
      </c>
      <c r="T19" s="6" t="s">
        <v>172</v>
      </c>
      <c r="U19" s="8" t="s">
        <v>170</v>
      </c>
    </row>
    <row r="20" spans="2:21" ht="15" thickBot="1" x14ac:dyDescent="0.35">
      <c r="B20" s="4">
        <f t="shared" si="2"/>
        <v>15</v>
      </c>
      <c r="C20" s="5" t="s">
        <v>144</v>
      </c>
      <c r="D20" s="48" t="s">
        <v>11</v>
      </c>
      <c r="E20" s="6" t="s">
        <v>22</v>
      </c>
      <c r="F20" s="6" t="s">
        <v>182</v>
      </c>
      <c r="G20" s="36">
        <v>916.5</v>
      </c>
      <c r="H20" s="36">
        <v>458.25</v>
      </c>
      <c r="I20" s="36">
        <v>458.25</v>
      </c>
      <c r="J20" s="36">
        <v>458.25</v>
      </c>
      <c r="K20" s="94">
        <f t="shared" si="0"/>
        <v>2291.25</v>
      </c>
      <c r="L20" s="6" t="s">
        <v>172</v>
      </c>
      <c r="M20" s="8" t="s">
        <v>170</v>
      </c>
      <c r="O20" s="36">
        <v>916.5</v>
      </c>
      <c r="P20" s="36">
        <v>458.25</v>
      </c>
      <c r="Q20" s="36">
        <v>458.25</v>
      </c>
      <c r="R20" s="36">
        <v>458.25</v>
      </c>
      <c r="S20" s="94">
        <f t="shared" si="1"/>
        <v>2291.25</v>
      </c>
      <c r="T20" s="6" t="s">
        <v>172</v>
      </c>
      <c r="U20" s="8" t="s">
        <v>170</v>
      </c>
    </row>
    <row r="21" spans="2:21" ht="15" thickTop="1" x14ac:dyDescent="0.3">
      <c r="B21" s="4"/>
      <c r="C21" s="5"/>
      <c r="D21" s="6"/>
      <c r="E21" s="6"/>
      <c r="F21" s="6"/>
      <c r="G21" s="37">
        <f>SUM(G6:G20)</f>
        <v>11914.5</v>
      </c>
      <c r="H21" s="37">
        <f>SUM(H6:H20)</f>
        <v>5957.25</v>
      </c>
      <c r="I21" s="37">
        <f>SUM(I6:I20)</f>
        <v>5957.25</v>
      </c>
      <c r="J21" s="37">
        <f>SUM(J6:J20)</f>
        <v>15122.25</v>
      </c>
      <c r="K21" s="94">
        <f t="shared" si="0"/>
        <v>38951.25</v>
      </c>
      <c r="L21" s="6"/>
      <c r="M21" s="8"/>
      <c r="O21" s="37">
        <f>SUM(O6:O20)</f>
        <v>11455.49</v>
      </c>
      <c r="P21" s="37">
        <f>SUM(P6:P20)</f>
        <v>5727.74</v>
      </c>
      <c r="Q21" s="37">
        <f>SUM(Q6:Q20)</f>
        <v>5727.74</v>
      </c>
      <c r="R21" s="37">
        <f>SUM(R6:R20)</f>
        <v>14432.13</v>
      </c>
      <c r="S21" s="94">
        <f t="shared" si="1"/>
        <v>37343.1</v>
      </c>
      <c r="T21" s="6"/>
      <c r="U21" s="8"/>
    </row>
    <row r="22" spans="2:21" x14ac:dyDescent="0.3">
      <c r="B22" s="4">
        <f>+B20+1</f>
        <v>16</v>
      </c>
      <c r="C22" s="5" t="s">
        <v>146</v>
      </c>
      <c r="D22" s="49" t="s">
        <v>7</v>
      </c>
      <c r="E22" s="6" t="s">
        <v>22</v>
      </c>
      <c r="F22" s="6" t="s">
        <v>182</v>
      </c>
      <c r="G22" s="7">
        <v>916.5</v>
      </c>
      <c r="H22" s="7">
        <v>458.25</v>
      </c>
      <c r="I22" s="7">
        <v>458.25</v>
      </c>
      <c r="J22" s="7">
        <v>1374.75</v>
      </c>
      <c r="K22" s="94">
        <f t="shared" si="0"/>
        <v>3207.75</v>
      </c>
      <c r="L22" s="6" t="s">
        <v>172</v>
      </c>
      <c r="M22" s="8" t="s">
        <v>171</v>
      </c>
      <c r="O22" s="7">
        <v>916.5</v>
      </c>
      <c r="P22" s="7">
        <v>458.25</v>
      </c>
      <c r="Q22" s="7">
        <v>458.25</v>
      </c>
      <c r="R22" s="7">
        <v>1374.75</v>
      </c>
      <c r="S22" s="94">
        <f t="shared" si="1"/>
        <v>3207.75</v>
      </c>
      <c r="T22" s="6" t="s">
        <v>172</v>
      </c>
      <c r="U22" s="8" t="s">
        <v>171</v>
      </c>
    </row>
    <row r="23" spans="2:21" x14ac:dyDescent="0.3">
      <c r="B23" s="4">
        <f>+B22+1</f>
        <v>17</v>
      </c>
      <c r="C23" s="5" t="s">
        <v>147</v>
      </c>
      <c r="D23" s="49" t="s">
        <v>7</v>
      </c>
      <c r="E23" s="6" t="s">
        <v>22</v>
      </c>
      <c r="F23" s="6" t="s">
        <v>182</v>
      </c>
      <c r="G23" s="7">
        <v>916.5</v>
      </c>
      <c r="H23" s="7">
        <v>458.25</v>
      </c>
      <c r="I23" s="7">
        <v>458.25</v>
      </c>
      <c r="J23" s="7">
        <v>1374.75</v>
      </c>
      <c r="K23" s="94">
        <f t="shared" si="0"/>
        <v>3207.75</v>
      </c>
      <c r="L23" s="6" t="s">
        <v>172</v>
      </c>
      <c r="M23" s="8" t="s">
        <v>171</v>
      </c>
      <c r="O23" s="7">
        <v>916.5</v>
      </c>
      <c r="P23" s="7">
        <v>458.25</v>
      </c>
      <c r="Q23" s="7">
        <v>458.25</v>
      </c>
      <c r="R23" s="7">
        <v>1374.75</v>
      </c>
      <c r="S23" s="94">
        <f t="shared" si="1"/>
        <v>3207.75</v>
      </c>
      <c r="T23" s="6" t="s">
        <v>172</v>
      </c>
      <c r="U23" s="8" t="s">
        <v>171</v>
      </c>
    </row>
    <row r="24" spans="2:21" x14ac:dyDescent="0.3">
      <c r="B24" s="4">
        <f t="shared" ref="B24:B25" si="3">+B23+1</f>
        <v>18</v>
      </c>
      <c r="C24" s="5" t="s">
        <v>160</v>
      </c>
      <c r="D24" s="49" t="s">
        <v>7</v>
      </c>
      <c r="E24" s="6" t="s">
        <v>22</v>
      </c>
      <c r="F24" s="6" t="s">
        <v>182</v>
      </c>
      <c r="G24" s="7">
        <v>916.5</v>
      </c>
      <c r="H24" s="7">
        <v>458.25</v>
      </c>
      <c r="I24" s="7">
        <v>458.25</v>
      </c>
      <c r="J24" s="7">
        <v>1374.75</v>
      </c>
      <c r="K24" s="94">
        <f t="shared" si="0"/>
        <v>3207.75</v>
      </c>
      <c r="L24" s="6" t="s">
        <v>172</v>
      </c>
      <c r="M24" s="8" t="s">
        <v>171</v>
      </c>
      <c r="O24" s="7">
        <v>916.5</v>
      </c>
      <c r="P24" s="7">
        <v>458.25</v>
      </c>
      <c r="Q24" s="7">
        <v>458.25</v>
      </c>
      <c r="R24" s="7">
        <v>1374.75</v>
      </c>
      <c r="S24" s="94">
        <f t="shared" si="1"/>
        <v>3207.75</v>
      </c>
      <c r="T24" s="6" t="s">
        <v>172</v>
      </c>
      <c r="U24" s="8" t="s">
        <v>171</v>
      </c>
    </row>
    <row r="25" spans="2:21" ht="15" thickBot="1" x14ac:dyDescent="0.35">
      <c r="B25" s="4">
        <f t="shared" si="3"/>
        <v>19</v>
      </c>
      <c r="C25" s="5" t="s">
        <v>139</v>
      </c>
      <c r="D25" s="49" t="s">
        <v>7</v>
      </c>
      <c r="E25" s="6" t="s">
        <v>22</v>
      </c>
      <c r="F25" s="6" t="s">
        <v>182</v>
      </c>
      <c r="G25" s="36">
        <v>1833</v>
      </c>
      <c r="H25" s="36">
        <v>916.5</v>
      </c>
      <c r="I25" s="36">
        <v>916.5</v>
      </c>
      <c r="J25" s="36">
        <v>916.5</v>
      </c>
      <c r="K25" s="94">
        <f t="shared" si="0"/>
        <v>4582.5</v>
      </c>
      <c r="L25" s="6" t="s">
        <v>173</v>
      </c>
      <c r="M25" s="8" t="s">
        <v>170</v>
      </c>
      <c r="O25" s="36">
        <v>1833</v>
      </c>
      <c r="P25" s="36">
        <v>916.5</v>
      </c>
      <c r="Q25" s="36">
        <v>916.5</v>
      </c>
      <c r="R25" s="36">
        <v>916.5</v>
      </c>
      <c r="S25" s="94">
        <f t="shared" si="1"/>
        <v>4582.5</v>
      </c>
      <c r="T25" s="6" t="s">
        <v>173</v>
      </c>
      <c r="U25" s="8" t="s">
        <v>170</v>
      </c>
    </row>
    <row r="26" spans="2:21" ht="15" thickTop="1" x14ac:dyDescent="0.3">
      <c r="B26" s="4"/>
      <c r="C26" s="5"/>
      <c r="D26" s="6"/>
      <c r="E26" s="6"/>
      <c r="F26" s="6"/>
      <c r="G26" s="37">
        <f>SUM(G22:G25)</f>
        <v>4582.5</v>
      </c>
      <c r="H26" s="37">
        <f>SUM(H22:H25)</f>
        <v>2291.25</v>
      </c>
      <c r="I26" s="37">
        <f>SUM(I22:I25)</f>
        <v>2291.25</v>
      </c>
      <c r="J26" s="37">
        <f>SUM(J22:J25)</f>
        <v>5040.75</v>
      </c>
      <c r="K26" s="94">
        <f t="shared" si="0"/>
        <v>14205.75</v>
      </c>
      <c r="L26" s="6"/>
      <c r="M26" s="8"/>
      <c r="O26" s="37">
        <f>SUM(O22:O25)</f>
        <v>4582.5</v>
      </c>
      <c r="P26" s="37">
        <f>SUM(P22:P25)</f>
        <v>2291.25</v>
      </c>
      <c r="Q26" s="37">
        <f>SUM(Q22:Q25)</f>
        <v>2291.25</v>
      </c>
      <c r="R26" s="37">
        <f>SUM(R22:R25)</f>
        <v>5040.75</v>
      </c>
      <c r="S26" s="94">
        <f t="shared" si="1"/>
        <v>14205.75</v>
      </c>
      <c r="T26" s="6"/>
      <c r="U26" s="8"/>
    </row>
    <row r="27" spans="2:21" x14ac:dyDescent="0.3">
      <c r="B27" s="4">
        <f>+B25+1</f>
        <v>20</v>
      </c>
      <c r="C27" s="5" t="s">
        <v>88</v>
      </c>
      <c r="D27" s="50" t="s">
        <v>10</v>
      </c>
      <c r="E27" s="6" t="s">
        <v>22</v>
      </c>
      <c r="F27" s="6" t="s">
        <v>182</v>
      </c>
      <c r="G27" s="7">
        <v>1833</v>
      </c>
      <c r="H27" s="7">
        <v>916.5</v>
      </c>
      <c r="I27" s="7">
        <v>916.5</v>
      </c>
      <c r="J27" s="7">
        <v>916.5</v>
      </c>
      <c r="K27" s="94">
        <f t="shared" si="0"/>
        <v>4582.5</v>
      </c>
      <c r="L27" s="6" t="s">
        <v>173</v>
      </c>
      <c r="M27" s="8" t="s">
        <v>170</v>
      </c>
      <c r="O27" s="7">
        <v>1833</v>
      </c>
      <c r="P27" s="7">
        <v>916.5</v>
      </c>
      <c r="Q27" s="7">
        <v>916.5</v>
      </c>
      <c r="R27" s="7">
        <v>916.5</v>
      </c>
      <c r="S27" s="94">
        <f t="shared" si="1"/>
        <v>4582.5</v>
      </c>
      <c r="T27" s="6" t="s">
        <v>173</v>
      </c>
      <c r="U27" s="8" t="s">
        <v>170</v>
      </c>
    </row>
    <row r="28" spans="2:21" x14ac:dyDescent="0.3">
      <c r="B28" s="4">
        <f>+B27+1</f>
        <v>21</v>
      </c>
      <c r="C28" s="5" t="s">
        <v>92</v>
      </c>
      <c r="D28" s="50" t="s">
        <v>10</v>
      </c>
      <c r="E28" s="6" t="s">
        <v>22</v>
      </c>
      <c r="F28" s="6" t="s">
        <v>182</v>
      </c>
      <c r="G28" s="7">
        <v>916.5</v>
      </c>
      <c r="H28" s="7">
        <v>458.25</v>
      </c>
      <c r="I28" s="7">
        <v>458.25</v>
      </c>
      <c r="J28" s="7">
        <v>458.25</v>
      </c>
      <c r="K28" s="94">
        <f t="shared" si="0"/>
        <v>2291.25</v>
      </c>
      <c r="L28" s="6" t="s">
        <v>172</v>
      </c>
      <c r="M28" s="8" t="s">
        <v>170</v>
      </c>
      <c r="O28" s="7">
        <v>916.5</v>
      </c>
      <c r="P28" s="7">
        <v>458.25</v>
      </c>
      <c r="Q28" s="7">
        <v>458.25</v>
      </c>
      <c r="R28" s="7">
        <v>458.25</v>
      </c>
      <c r="S28" s="94">
        <f t="shared" si="1"/>
        <v>2291.25</v>
      </c>
      <c r="T28" s="6" t="s">
        <v>172</v>
      </c>
      <c r="U28" s="8" t="s">
        <v>170</v>
      </c>
    </row>
    <row r="29" spans="2:21" ht="15" thickBot="1" x14ac:dyDescent="0.35">
      <c r="B29" s="4">
        <f>+B28+1</f>
        <v>22</v>
      </c>
      <c r="C29" s="5" t="s">
        <v>93</v>
      </c>
      <c r="D29" s="50" t="s">
        <v>10</v>
      </c>
      <c r="E29" s="6" t="s">
        <v>22</v>
      </c>
      <c r="F29" s="6" t="s">
        <v>182</v>
      </c>
      <c r="G29" s="36">
        <v>916.5</v>
      </c>
      <c r="H29" s="36">
        <v>458.25</v>
      </c>
      <c r="I29" s="36">
        <v>458.25</v>
      </c>
      <c r="J29" s="36">
        <v>458.25</v>
      </c>
      <c r="K29" s="94">
        <f t="shared" si="0"/>
        <v>2291.25</v>
      </c>
      <c r="L29" s="6" t="s">
        <v>172</v>
      </c>
      <c r="M29" s="8" t="s">
        <v>170</v>
      </c>
      <c r="O29" s="36">
        <v>916.5</v>
      </c>
      <c r="P29" s="36">
        <v>458.25</v>
      </c>
      <c r="Q29" s="36">
        <v>458.25</v>
      </c>
      <c r="R29" s="36">
        <v>458.25</v>
      </c>
      <c r="S29" s="94">
        <f t="shared" si="1"/>
        <v>2291.25</v>
      </c>
      <c r="T29" s="6" t="s">
        <v>172</v>
      </c>
      <c r="U29" s="8" t="s">
        <v>170</v>
      </c>
    </row>
    <row r="30" spans="2:21" ht="15" thickTop="1" x14ac:dyDescent="0.3">
      <c r="B30" s="4"/>
      <c r="C30" s="5"/>
      <c r="D30" s="6"/>
      <c r="E30" s="6"/>
      <c r="F30" s="6"/>
      <c r="G30" s="37">
        <f>SUM(G27:G29)</f>
        <v>3666</v>
      </c>
      <c r="H30" s="37">
        <f>SUM(H27:H29)</f>
        <v>1833</v>
      </c>
      <c r="I30" s="37">
        <f>SUM(I27:I29)</f>
        <v>1833</v>
      </c>
      <c r="J30" s="37">
        <f>SUM(J27:J29)</f>
        <v>1833</v>
      </c>
      <c r="K30" s="94">
        <f t="shared" si="0"/>
        <v>9165</v>
      </c>
      <c r="L30" s="6"/>
      <c r="M30" s="8"/>
      <c r="O30" s="37">
        <f>SUM(O27:O29)</f>
        <v>3666</v>
      </c>
      <c r="P30" s="37">
        <f>SUM(P27:P29)</f>
        <v>1833</v>
      </c>
      <c r="Q30" s="37">
        <f>SUM(Q27:Q29)</f>
        <v>1833</v>
      </c>
      <c r="R30" s="37">
        <f>SUM(R27:R29)</f>
        <v>1833</v>
      </c>
      <c r="S30" s="94">
        <f t="shared" si="1"/>
        <v>9165</v>
      </c>
      <c r="T30" s="6"/>
      <c r="U30" s="8"/>
    </row>
    <row r="31" spans="2:21" x14ac:dyDescent="0.3">
      <c r="B31" s="4">
        <f>+B29+1</f>
        <v>23</v>
      </c>
      <c r="C31" s="5" t="s">
        <v>56</v>
      </c>
      <c r="D31" s="51" t="s">
        <v>6</v>
      </c>
      <c r="E31" s="6" t="s">
        <v>22</v>
      </c>
      <c r="F31" s="6" t="s">
        <v>182</v>
      </c>
      <c r="G31" s="7">
        <v>1833</v>
      </c>
      <c r="H31" s="7">
        <v>916.5</v>
      </c>
      <c r="I31" s="7">
        <v>916.5</v>
      </c>
      <c r="J31" s="7">
        <v>2749.5</v>
      </c>
      <c r="K31" s="94">
        <f t="shared" si="0"/>
        <v>6415.5</v>
      </c>
      <c r="L31" s="6" t="s">
        <v>173</v>
      </c>
      <c r="M31" s="8" t="s">
        <v>171</v>
      </c>
      <c r="O31" s="7">
        <v>1833</v>
      </c>
      <c r="P31" s="7">
        <v>916.5</v>
      </c>
      <c r="Q31" s="7">
        <v>916.5</v>
      </c>
      <c r="R31" s="7">
        <v>2749.5</v>
      </c>
      <c r="S31" s="94">
        <f t="shared" si="1"/>
        <v>6415.5</v>
      </c>
      <c r="T31" s="6" t="s">
        <v>173</v>
      </c>
      <c r="U31" s="8" t="s">
        <v>171</v>
      </c>
    </row>
    <row r="32" spans="2:21" x14ac:dyDescent="0.3">
      <c r="B32" s="4">
        <f>+B31+1</f>
        <v>24</v>
      </c>
      <c r="C32" s="5" t="s">
        <v>114</v>
      </c>
      <c r="D32" s="51" t="s">
        <v>6</v>
      </c>
      <c r="E32" s="6" t="s">
        <v>22</v>
      </c>
      <c r="F32" s="6" t="s">
        <v>182</v>
      </c>
      <c r="G32" s="7">
        <v>916.5</v>
      </c>
      <c r="H32" s="7">
        <v>458.25</v>
      </c>
      <c r="I32" s="7">
        <v>458.25</v>
      </c>
      <c r="J32" s="7">
        <v>1374.75</v>
      </c>
      <c r="K32" s="94">
        <f t="shared" si="0"/>
        <v>3207.75</v>
      </c>
      <c r="L32" s="6" t="s">
        <v>172</v>
      </c>
      <c r="M32" s="8" t="s">
        <v>171</v>
      </c>
      <c r="O32" s="7">
        <v>916.5</v>
      </c>
      <c r="P32" s="7">
        <v>458.25</v>
      </c>
      <c r="Q32" s="7">
        <v>458.25</v>
      </c>
      <c r="R32" s="7">
        <v>1374.75</v>
      </c>
      <c r="S32" s="94">
        <f t="shared" si="1"/>
        <v>3207.75</v>
      </c>
      <c r="T32" s="6" t="s">
        <v>172</v>
      </c>
      <c r="U32" s="8" t="s">
        <v>171</v>
      </c>
    </row>
    <row r="33" spans="2:21" x14ac:dyDescent="0.3">
      <c r="B33" s="4">
        <f t="shared" ref="B33:B35" si="4">+B32+1</f>
        <v>25</v>
      </c>
      <c r="C33" s="5" t="s">
        <v>117</v>
      </c>
      <c r="D33" s="51" t="s">
        <v>6</v>
      </c>
      <c r="E33" s="6" t="s">
        <v>22</v>
      </c>
      <c r="F33" s="6" t="s">
        <v>182</v>
      </c>
      <c r="G33" s="7">
        <v>1833</v>
      </c>
      <c r="H33" s="7">
        <v>916.5</v>
      </c>
      <c r="I33" s="7">
        <v>916.5</v>
      </c>
      <c r="J33" s="7">
        <v>2749.5</v>
      </c>
      <c r="K33" s="94">
        <f t="shared" si="0"/>
        <v>6415.5</v>
      </c>
      <c r="L33" s="6" t="s">
        <v>173</v>
      </c>
      <c r="M33" s="8" t="s">
        <v>171</v>
      </c>
      <c r="O33" s="7">
        <v>1833</v>
      </c>
      <c r="P33" s="7">
        <v>916.5</v>
      </c>
      <c r="Q33" s="7">
        <v>916.5</v>
      </c>
      <c r="R33" s="7">
        <v>2749.5</v>
      </c>
      <c r="S33" s="94">
        <f t="shared" si="1"/>
        <v>6415.5</v>
      </c>
      <c r="T33" s="6" t="s">
        <v>173</v>
      </c>
      <c r="U33" s="8" t="s">
        <v>171</v>
      </c>
    </row>
    <row r="34" spans="2:21" x14ac:dyDescent="0.3">
      <c r="B34" s="4">
        <f t="shared" si="4"/>
        <v>26</v>
      </c>
      <c r="C34" s="5" t="s">
        <v>145</v>
      </c>
      <c r="D34" s="51" t="s">
        <v>6</v>
      </c>
      <c r="E34" s="6" t="s">
        <v>22</v>
      </c>
      <c r="F34" s="6" t="s">
        <v>182</v>
      </c>
      <c r="G34" s="7">
        <v>916.5</v>
      </c>
      <c r="H34" s="7">
        <v>458.25</v>
      </c>
      <c r="I34" s="7">
        <v>458.25</v>
      </c>
      <c r="J34" s="7">
        <v>1374.75</v>
      </c>
      <c r="K34" s="94">
        <f t="shared" si="0"/>
        <v>3207.75</v>
      </c>
      <c r="L34" s="6" t="s">
        <v>172</v>
      </c>
      <c r="M34" s="8" t="s">
        <v>171</v>
      </c>
      <c r="O34" s="7">
        <v>916.5</v>
      </c>
      <c r="P34" s="7">
        <v>458.25</v>
      </c>
      <c r="Q34" s="7">
        <v>458.25</v>
      </c>
      <c r="R34" s="7">
        <v>1374.75</v>
      </c>
      <c r="S34" s="94">
        <f t="shared" si="1"/>
        <v>3207.75</v>
      </c>
      <c r="T34" s="6" t="s">
        <v>172</v>
      </c>
      <c r="U34" s="8" t="s">
        <v>171</v>
      </c>
    </row>
    <row r="35" spans="2:21" ht="15" thickBot="1" x14ac:dyDescent="0.35">
      <c r="B35" s="4">
        <f t="shared" si="4"/>
        <v>27</v>
      </c>
      <c r="C35" s="5" t="s">
        <v>91</v>
      </c>
      <c r="D35" s="51" t="s">
        <v>6</v>
      </c>
      <c r="E35" s="6" t="s">
        <v>22</v>
      </c>
      <c r="F35" s="6" t="s">
        <v>182</v>
      </c>
      <c r="G35" s="36">
        <v>916.5</v>
      </c>
      <c r="H35" s="36">
        <v>458.25</v>
      </c>
      <c r="I35" s="36">
        <v>458.25</v>
      </c>
      <c r="J35" s="36">
        <v>458.25</v>
      </c>
      <c r="K35" s="94">
        <f t="shared" si="0"/>
        <v>2291.25</v>
      </c>
      <c r="L35" s="6" t="s">
        <v>172</v>
      </c>
      <c r="M35" s="8" t="s">
        <v>170</v>
      </c>
      <c r="O35" s="36">
        <v>916.5</v>
      </c>
      <c r="P35" s="36">
        <v>458.25</v>
      </c>
      <c r="Q35" s="36">
        <v>458.25</v>
      </c>
      <c r="R35" s="36">
        <v>458.25</v>
      </c>
      <c r="S35" s="94">
        <f t="shared" si="1"/>
        <v>2291.25</v>
      </c>
      <c r="T35" s="6" t="s">
        <v>172</v>
      </c>
      <c r="U35" s="8" t="s">
        <v>170</v>
      </c>
    </row>
    <row r="36" spans="2:21" ht="15" thickTop="1" x14ac:dyDescent="0.3">
      <c r="B36" s="4"/>
      <c r="C36" s="5"/>
      <c r="D36" s="6"/>
      <c r="E36" s="6"/>
      <c r="F36" s="6"/>
      <c r="G36" s="37">
        <f>SUM(G31:G35)</f>
        <v>6415.5</v>
      </c>
      <c r="H36" s="37">
        <f>SUM(H31:H35)</f>
        <v>3207.75</v>
      </c>
      <c r="I36" s="37">
        <f>SUM(I31:I35)</f>
        <v>3207.75</v>
      </c>
      <c r="J36" s="37">
        <f>SUM(J31:J35)</f>
        <v>8706.75</v>
      </c>
      <c r="K36" s="94">
        <f t="shared" si="0"/>
        <v>21537.75</v>
      </c>
      <c r="L36" s="6"/>
      <c r="M36" s="8"/>
      <c r="O36" s="37">
        <f>SUM(O31:O35)</f>
        <v>6415.5</v>
      </c>
      <c r="P36" s="37">
        <f>SUM(P31:P35)</f>
        <v>3207.75</v>
      </c>
      <c r="Q36" s="37">
        <f>SUM(Q31:Q35)</f>
        <v>3207.75</v>
      </c>
      <c r="R36" s="37">
        <f>SUM(R31:R35)</f>
        <v>8706.75</v>
      </c>
      <c r="S36" s="94">
        <f t="shared" si="1"/>
        <v>21537.75</v>
      </c>
      <c r="T36" s="6"/>
      <c r="U36" s="8"/>
    </row>
    <row r="37" spans="2:21" x14ac:dyDescent="0.3">
      <c r="B37" s="4">
        <f>+B35+1</f>
        <v>28</v>
      </c>
      <c r="C37" s="5" t="s">
        <v>119</v>
      </c>
      <c r="D37" s="48" t="s">
        <v>5</v>
      </c>
      <c r="E37" s="6" t="s">
        <v>22</v>
      </c>
      <c r="F37" s="6" t="s">
        <v>182</v>
      </c>
      <c r="G37" s="7">
        <v>916.5</v>
      </c>
      <c r="H37" s="7">
        <v>458.25</v>
      </c>
      <c r="I37" s="7">
        <v>458.25</v>
      </c>
      <c r="J37" s="7">
        <v>1374.75</v>
      </c>
      <c r="K37" s="94">
        <f t="shared" si="0"/>
        <v>3207.75</v>
      </c>
      <c r="L37" s="6" t="s">
        <v>172</v>
      </c>
      <c r="M37" s="8" t="s">
        <v>171</v>
      </c>
      <c r="O37" s="7">
        <v>916.5</v>
      </c>
      <c r="P37" s="7">
        <v>458.25</v>
      </c>
      <c r="Q37" s="7">
        <v>458.25</v>
      </c>
      <c r="R37" s="7">
        <v>1374.75</v>
      </c>
      <c r="S37" s="94">
        <f t="shared" si="1"/>
        <v>3207.75</v>
      </c>
      <c r="T37" s="6" t="s">
        <v>172</v>
      </c>
      <c r="U37" s="8" t="s">
        <v>171</v>
      </c>
    </row>
    <row r="38" spans="2:21" x14ac:dyDescent="0.3">
      <c r="B38" s="77">
        <f>+B37+1</f>
        <v>29</v>
      </c>
      <c r="C38" s="78" t="s">
        <v>156</v>
      </c>
      <c r="D38" s="79" t="s">
        <v>5</v>
      </c>
      <c r="E38" s="79" t="s">
        <v>22</v>
      </c>
      <c r="F38" s="79" t="s">
        <v>182</v>
      </c>
      <c r="G38" s="80"/>
      <c r="H38" s="80"/>
      <c r="I38" s="80"/>
      <c r="J38" s="80"/>
      <c r="K38" s="95">
        <f t="shared" si="0"/>
        <v>0</v>
      </c>
      <c r="L38" s="79" t="s">
        <v>172</v>
      </c>
      <c r="M38" s="81" t="s">
        <v>171</v>
      </c>
      <c r="N38" s="71" t="s">
        <v>185</v>
      </c>
      <c r="O38" s="80"/>
      <c r="P38" s="80"/>
      <c r="Q38" s="80"/>
      <c r="R38" s="80"/>
      <c r="S38" s="95">
        <f t="shared" si="1"/>
        <v>0</v>
      </c>
      <c r="T38" s="79" t="s">
        <v>172</v>
      </c>
      <c r="U38" s="81" t="s">
        <v>171</v>
      </c>
    </row>
    <row r="39" spans="2:21" ht="15" thickBot="1" x14ac:dyDescent="0.35">
      <c r="B39" s="4">
        <f>+B38+1</f>
        <v>30</v>
      </c>
      <c r="C39" s="5" t="s">
        <v>164</v>
      </c>
      <c r="D39" s="48" t="s">
        <v>5</v>
      </c>
      <c r="E39" s="6" t="s">
        <v>22</v>
      </c>
      <c r="F39" s="6" t="s">
        <v>182</v>
      </c>
      <c r="G39" s="36">
        <v>916.5</v>
      </c>
      <c r="H39" s="36">
        <v>458.25</v>
      </c>
      <c r="I39" s="36">
        <v>458.25</v>
      </c>
      <c r="J39" s="36">
        <v>1374.75</v>
      </c>
      <c r="K39" s="94">
        <f t="shared" si="0"/>
        <v>3207.75</v>
      </c>
      <c r="L39" s="6" t="s">
        <v>172</v>
      </c>
      <c r="M39" s="8" t="s">
        <v>171</v>
      </c>
      <c r="O39" s="36">
        <v>916.5</v>
      </c>
      <c r="P39" s="36">
        <v>458.25</v>
      </c>
      <c r="Q39" s="36">
        <v>458.25</v>
      </c>
      <c r="R39" s="36">
        <v>1374.75</v>
      </c>
      <c r="S39" s="94">
        <f t="shared" si="1"/>
        <v>3207.75</v>
      </c>
      <c r="T39" s="6" t="s">
        <v>172</v>
      </c>
      <c r="U39" s="8" t="s">
        <v>171</v>
      </c>
    </row>
    <row r="40" spans="2:21" ht="15" thickTop="1" x14ac:dyDescent="0.3">
      <c r="B40" s="4"/>
      <c r="C40" s="5"/>
      <c r="D40" s="6"/>
      <c r="E40" s="6"/>
      <c r="F40" s="6"/>
      <c r="G40" s="37">
        <f>SUM(G37:G39)</f>
        <v>1833</v>
      </c>
      <c r="H40" s="37">
        <f>SUM(H37:H39)</f>
        <v>916.5</v>
      </c>
      <c r="I40" s="37">
        <f>SUM(I37:I39)</f>
        <v>916.5</v>
      </c>
      <c r="J40" s="37">
        <f>SUM(J37:J39)</f>
        <v>2749.5</v>
      </c>
      <c r="K40" s="94">
        <f t="shared" si="0"/>
        <v>6415.5</v>
      </c>
      <c r="L40" s="6"/>
      <c r="M40" s="8"/>
      <c r="O40" s="37">
        <f>SUM(O37:O39)</f>
        <v>1833</v>
      </c>
      <c r="P40" s="37">
        <f>SUM(P37:P39)</f>
        <v>916.5</v>
      </c>
      <c r="Q40" s="37">
        <f>SUM(Q37:Q39)</f>
        <v>916.5</v>
      </c>
      <c r="R40" s="37">
        <f>SUM(R37:R39)</f>
        <v>2749.5</v>
      </c>
      <c r="S40" s="94">
        <f t="shared" si="1"/>
        <v>6415.5</v>
      </c>
      <c r="T40" s="6"/>
      <c r="U40" s="8"/>
    </row>
    <row r="41" spans="2:21" x14ac:dyDescent="0.3">
      <c r="B41" s="4">
        <f>+B39+1</f>
        <v>31</v>
      </c>
      <c r="C41" s="5" t="s">
        <v>85</v>
      </c>
      <c r="D41" s="52" t="s">
        <v>8</v>
      </c>
      <c r="E41" s="6" t="s">
        <v>22</v>
      </c>
      <c r="F41" s="6" t="s">
        <v>182</v>
      </c>
      <c r="G41" s="7">
        <v>916.5</v>
      </c>
      <c r="H41" s="7">
        <v>458.25</v>
      </c>
      <c r="I41" s="7">
        <v>458.25</v>
      </c>
      <c r="J41" s="7">
        <v>1374.75</v>
      </c>
      <c r="K41" s="94">
        <f t="shared" si="0"/>
        <v>3207.75</v>
      </c>
      <c r="L41" s="6" t="s">
        <v>172</v>
      </c>
      <c r="M41" s="8" t="s">
        <v>171</v>
      </c>
      <c r="O41" s="7">
        <v>916.5</v>
      </c>
      <c r="P41" s="7">
        <v>458.25</v>
      </c>
      <c r="Q41" s="7">
        <v>458.25</v>
      </c>
      <c r="R41" s="7">
        <v>1374.75</v>
      </c>
      <c r="S41" s="94">
        <f t="shared" si="1"/>
        <v>3207.75</v>
      </c>
      <c r="T41" s="6" t="s">
        <v>172</v>
      </c>
      <c r="U41" s="8" t="s">
        <v>171</v>
      </c>
    </row>
    <row r="42" spans="2:21" x14ac:dyDescent="0.3">
      <c r="B42" s="4">
        <f>+B41+1</f>
        <v>32</v>
      </c>
      <c r="C42" s="5" t="s">
        <v>86</v>
      </c>
      <c r="D42" s="52" t="s">
        <v>8</v>
      </c>
      <c r="E42" s="6" t="s">
        <v>22</v>
      </c>
      <c r="F42" s="6" t="s">
        <v>182</v>
      </c>
      <c r="G42" s="7">
        <v>916.5</v>
      </c>
      <c r="H42" s="7">
        <v>458.25</v>
      </c>
      <c r="I42" s="7">
        <v>458.25</v>
      </c>
      <c r="J42" s="7">
        <v>1374.75</v>
      </c>
      <c r="K42" s="94">
        <f t="shared" si="0"/>
        <v>3207.75</v>
      </c>
      <c r="L42" s="6" t="s">
        <v>172</v>
      </c>
      <c r="M42" s="8" t="s">
        <v>171</v>
      </c>
      <c r="O42" s="91">
        <v>818.69</v>
      </c>
      <c r="P42" s="91">
        <v>409.34</v>
      </c>
      <c r="Q42" s="91">
        <v>409.34</v>
      </c>
      <c r="R42" s="91">
        <v>1225.17</v>
      </c>
      <c r="S42" s="94">
        <f t="shared" si="1"/>
        <v>2862.54</v>
      </c>
      <c r="T42" s="6" t="s">
        <v>172</v>
      </c>
      <c r="U42" s="8" t="s">
        <v>171</v>
      </c>
    </row>
    <row r="43" spans="2:21" x14ac:dyDescent="0.3">
      <c r="B43" s="4">
        <f t="shared" ref="B43:B58" si="5">+B42+1</f>
        <v>33</v>
      </c>
      <c r="C43" s="5" t="s">
        <v>101</v>
      </c>
      <c r="D43" s="52" t="s">
        <v>8</v>
      </c>
      <c r="E43" s="6" t="s">
        <v>22</v>
      </c>
      <c r="F43" s="6" t="s">
        <v>182</v>
      </c>
      <c r="G43" s="7">
        <v>1833</v>
      </c>
      <c r="H43" s="7">
        <v>916.5</v>
      </c>
      <c r="I43" s="7">
        <v>916.5</v>
      </c>
      <c r="J43" s="7">
        <v>2749.5</v>
      </c>
      <c r="K43" s="94">
        <f t="shared" si="0"/>
        <v>6415.5</v>
      </c>
      <c r="L43" s="6" t="s">
        <v>173</v>
      </c>
      <c r="M43" s="8" t="s">
        <v>171</v>
      </c>
      <c r="O43" s="91">
        <v>1271.1199999999999</v>
      </c>
      <c r="P43" s="91">
        <v>635.55999999999995</v>
      </c>
      <c r="Q43" s="91">
        <v>635.55999999999995</v>
      </c>
      <c r="R43" s="91">
        <v>1902.23</v>
      </c>
      <c r="S43" s="94">
        <f t="shared" si="1"/>
        <v>4444.4699999999993</v>
      </c>
      <c r="T43" s="6" t="s">
        <v>173</v>
      </c>
      <c r="U43" s="8" t="s">
        <v>171</v>
      </c>
    </row>
    <row r="44" spans="2:21" x14ac:dyDescent="0.3">
      <c r="B44" s="4">
        <f t="shared" si="5"/>
        <v>34</v>
      </c>
      <c r="C44" s="5" t="s">
        <v>134</v>
      </c>
      <c r="D44" s="52" t="s">
        <v>8</v>
      </c>
      <c r="E44" s="6" t="s">
        <v>22</v>
      </c>
      <c r="F44" s="6" t="s">
        <v>182</v>
      </c>
      <c r="G44" s="7">
        <v>1833</v>
      </c>
      <c r="H44" s="7">
        <v>916.5</v>
      </c>
      <c r="I44" s="7">
        <v>916.5</v>
      </c>
      <c r="J44" s="7">
        <v>2749.5</v>
      </c>
      <c r="K44" s="94">
        <f t="shared" si="0"/>
        <v>6415.5</v>
      </c>
      <c r="L44" s="6" t="s">
        <v>173</v>
      </c>
      <c r="M44" s="8" t="s">
        <v>171</v>
      </c>
      <c r="O44" s="91">
        <v>1665.42</v>
      </c>
      <c r="P44" s="91">
        <v>832.71</v>
      </c>
      <c r="Q44" s="91">
        <v>832.71</v>
      </c>
      <c r="R44" s="91">
        <v>2492.31</v>
      </c>
      <c r="S44" s="94">
        <f t="shared" si="1"/>
        <v>5823.15</v>
      </c>
      <c r="T44" s="6" t="s">
        <v>173</v>
      </c>
      <c r="U44" s="8" t="s">
        <v>171</v>
      </c>
    </row>
    <row r="45" spans="2:21" x14ac:dyDescent="0.3">
      <c r="B45" s="4">
        <f t="shared" si="5"/>
        <v>35</v>
      </c>
      <c r="C45" s="5" t="s">
        <v>76</v>
      </c>
      <c r="D45" s="52" t="s">
        <v>8</v>
      </c>
      <c r="E45" s="6" t="s">
        <v>22</v>
      </c>
      <c r="F45" s="6" t="s">
        <v>182</v>
      </c>
      <c r="G45" s="7">
        <v>916.5</v>
      </c>
      <c r="H45" s="7">
        <v>458.25</v>
      </c>
      <c r="I45" s="7">
        <v>458.25</v>
      </c>
      <c r="J45" s="7">
        <v>458.25</v>
      </c>
      <c r="K45" s="94">
        <f t="shared" si="0"/>
        <v>2291.25</v>
      </c>
      <c r="L45" s="6" t="s">
        <v>172</v>
      </c>
      <c r="M45" s="8" t="s">
        <v>170</v>
      </c>
      <c r="O45" s="7">
        <v>916.5</v>
      </c>
      <c r="P45" s="7">
        <v>458.25</v>
      </c>
      <c r="Q45" s="7">
        <v>458.25</v>
      </c>
      <c r="R45" s="7">
        <v>458.25</v>
      </c>
      <c r="S45" s="94">
        <f t="shared" si="1"/>
        <v>2291.25</v>
      </c>
      <c r="T45" s="6" t="s">
        <v>172</v>
      </c>
      <c r="U45" s="8" t="s">
        <v>170</v>
      </c>
    </row>
    <row r="46" spans="2:21" x14ac:dyDescent="0.3">
      <c r="B46" s="4">
        <f t="shared" si="5"/>
        <v>36</v>
      </c>
      <c r="C46" s="5" t="s">
        <v>80</v>
      </c>
      <c r="D46" s="52" t="s">
        <v>8</v>
      </c>
      <c r="E46" s="6" t="s">
        <v>22</v>
      </c>
      <c r="F46" s="6" t="s">
        <v>182</v>
      </c>
      <c r="G46" s="7">
        <v>1833</v>
      </c>
      <c r="H46" s="7">
        <v>916.5</v>
      </c>
      <c r="I46" s="7">
        <v>916.5</v>
      </c>
      <c r="J46" s="7">
        <v>916.5</v>
      </c>
      <c r="K46" s="94">
        <f t="shared" si="0"/>
        <v>4582.5</v>
      </c>
      <c r="L46" s="6" t="s">
        <v>173</v>
      </c>
      <c r="M46" s="8" t="s">
        <v>170</v>
      </c>
      <c r="O46" s="7">
        <v>1833</v>
      </c>
      <c r="P46" s="7">
        <v>916.5</v>
      </c>
      <c r="Q46" s="7">
        <v>916.5</v>
      </c>
      <c r="R46" s="7">
        <v>916.5</v>
      </c>
      <c r="S46" s="94">
        <f t="shared" si="1"/>
        <v>4582.5</v>
      </c>
      <c r="T46" s="6" t="s">
        <v>173</v>
      </c>
      <c r="U46" s="8" t="s">
        <v>170</v>
      </c>
    </row>
    <row r="47" spans="2:21" x14ac:dyDescent="0.3">
      <c r="B47" s="77">
        <f t="shared" si="5"/>
        <v>37</v>
      </c>
      <c r="C47" s="78" t="s">
        <v>81</v>
      </c>
      <c r="D47" s="79" t="s">
        <v>8</v>
      </c>
      <c r="E47" s="79" t="s">
        <v>22</v>
      </c>
      <c r="F47" s="79" t="s">
        <v>182</v>
      </c>
      <c r="G47" s="80"/>
      <c r="H47" s="80"/>
      <c r="I47" s="80"/>
      <c r="J47" s="80"/>
      <c r="K47" s="95">
        <f t="shared" si="0"/>
        <v>0</v>
      </c>
      <c r="L47" s="79" t="s">
        <v>172</v>
      </c>
      <c r="M47" s="81" t="s">
        <v>170</v>
      </c>
      <c r="N47" s="71" t="s">
        <v>185</v>
      </c>
      <c r="O47" s="80"/>
      <c r="P47" s="80"/>
      <c r="Q47" s="80"/>
      <c r="R47" s="80"/>
      <c r="S47" s="95">
        <f t="shared" si="1"/>
        <v>0</v>
      </c>
      <c r="T47" s="79" t="s">
        <v>172</v>
      </c>
      <c r="U47" s="81" t="s">
        <v>170</v>
      </c>
    </row>
    <row r="48" spans="2:21" x14ac:dyDescent="0.3">
      <c r="B48" s="77">
        <f t="shared" si="5"/>
        <v>38</v>
      </c>
      <c r="C48" s="78" t="s">
        <v>94</v>
      </c>
      <c r="D48" s="79" t="s">
        <v>8</v>
      </c>
      <c r="E48" s="79" t="s">
        <v>22</v>
      </c>
      <c r="F48" s="79" t="s">
        <v>182</v>
      </c>
      <c r="G48" s="80"/>
      <c r="H48" s="80"/>
      <c r="I48" s="80"/>
      <c r="J48" s="80"/>
      <c r="K48" s="95">
        <f t="shared" si="0"/>
        <v>0</v>
      </c>
      <c r="L48" s="79" t="s">
        <v>172</v>
      </c>
      <c r="M48" s="81" t="s">
        <v>170</v>
      </c>
      <c r="N48" s="71" t="s">
        <v>185</v>
      </c>
      <c r="O48" s="80"/>
      <c r="P48" s="80"/>
      <c r="Q48" s="80"/>
      <c r="R48" s="80"/>
      <c r="S48" s="95">
        <f t="shared" si="1"/>
        <v>0</v>
      </c>
      <c r="T48" s="79" t="s">
        <v>172</v>
      </c>
      <c r="U48" s="81" t="s">
        <v>170</v>
      </c>
    </row>
    <row r="49" spans="2:21" x14ac:dyDescent="0.3">
      <c r="B49" s="4">
        <f t="shared" si="5"/>
        <v>39</v>
      </c>
      <c r="C49" s="5" t="s">
        <v>96</v>
      </c>
      <c r="D49" s="52" t="s">
        <v>8</v>
      </c>
      <c r="E49" s="6" t="s">
        <v>22</v>
      </c>
      <c r="F49" s="6" t="s">
        <v>182</v>
      </c>
      <c r="G49" s="7">
        <v>916.5</v>
      </c>
      <c r="H49" s="7">
        <v>458.25</v>
      </c>
      <c r="I49" s="7">
        <v>458.25</v>
      </c>
      <c r="J49" s="7">
        <v>458.25</v>
      </c>
      <c r="K49" s="94">
        <f t="shared" si="0"/>
        <v>2291.25</v>
      </c>
      <c r="L49" s="6" t="s">
        <v>172</v>
      </c>
      <c r="M49" s="8" t="s">
        <v>170</v>
      </c>
      <c r="O49" s="7">
        <v>916.5</v>
      </c>
      <c r="P49" s="7">
        <v>458.25</v>
      </c>
      <c r="Q49" s="7">
        <v>458.25</v>
      </c>
      <c r="R49" s="7">
        <v>458.25</v>
      </c>
      <c r="S49" s="94">
        <f t="shared" si="1"/>
        <v>2291.25</v>
      </c>
      <c r="T49" s="6" t="s">
        <v>172</v>
      </c>
      <c r="U49" s="8" t="s">
        <v>170</v>
      </c>
    </row>
    <row r="50" spans="2:21" x14ac:dyDescent="0.3">
      <c r="B50" s="4">
        <f t="shared" si="5"/>
        <v>40</v>
      </c>
      <c r="C50" s="5" t="s">
        <v>104</v>
      </c>
      <c r="D50" s="52" t="s">
        <v>8</v>
      </c>
      <c r="E50" s="6" t="s">
        <v>22</v>
      </c>
      <c r="F50" s="6" t="s">
        <v>182</v>
      </c>
      <c r="G50" s="7">
        <v>916.5</v>
      </c>
      <c r="H50" s="7">
        <v>458.25</v>
      </c>
      <c r="I50" s="7">
        <v>458.25</v>
      </c>
      <c r="J50" s="7">
        <v>458.25</v>
      </c>
      <c r="K50" s="94">
        <f t="shared" si="0"/>
        <v>2291.25</v>
      </c>
      <c r="L50" s="6" t="s">
        <v>172</v>
      </c>
      <c r="M50" s="8" t="s">
        <v>170</v>
      </c>
      <c r="O50" s="7">
        <v>916.5</v>
      </c>
      <c r="P50" s="7">
        <v>458.25</v>
      </c>
      <c r="Q50" s="7">
        <v>458.25</v>
      </c>
      <c r="R50" s="7">
        <v>458.25</v>
      </c>
      <c r="S50" s="94">
        <f t="shared" si="1"/>
        <v>2291.25</v>
      </c>
      <c r="T50" s="6" t="s">
        <v>172</v>
      </c>
      <c r="U50" s="8" t="s">
        <v>170</v>
      </c>
    </row>
    <row r="51" spans="2:21" x14ac:dyDescent="0.3">
      <c r="B51" s="4">
        <f t="shared" si="5"/>
        <v>41</v>
      </c>
      <c r="C51" s="5" t="s">
        <v>111</v>
      </c>
      <c r="D51" s="52" t="s">
        <v>8</v>
      </c>
      <c r="E51" s="6" t="s">
        <v>22</v>
      </c>
      <c r="F51" s="6" t="s">
        <v>182</v>
      </c>
      <c r="G51" s="7">
        <v>224.85000000000002</v>
      </c>
      <c r="H51" s="7">
        <v>458.25</v>
      </c>
      <c r="I51" s="7">
        <v>458.25</v>
      </c>
      <c r="J51" s="7">
        <v>458.25</v>
      </c>
      <c r="K51" s="94">
        <f t="shared" si="0"/>
        <v>1599.6</v>
      </c>
      <c r="L51" s="6" t="s">
        <v>172</v>
      </c>
      <c r="M51" s="8" t="s">
        <v>170</v>
      </c>
      <c r="O51" s="7">
        <v>224.85000000000002</v>
      </c>
      <c r="P51" s="7">
        <v>458.25</v>
      </c>
      <c r="Q51" s="7">
        <v>458.25</v>
      </c>
      <c r="R51" s="7">
        <v>458.25</v>
      </c>
      <c r="S51" s="94">
        <f t="shared" si="1"/>
        <v>1599.6</v>
      </c>
      <c r="T51" s="6" t="s">
        <v>172</v>
      </c>
      <c r="U51" s="8" t="s">
        <v>170</v>
      </c>
    </row>
    <row r="52" spans="2:21" x14ac:dyDescent="0.3">
      <c r="B52" s="4">
        <f t="shared" si="5"/>
        <v>42</v>
      </c>
      <c r="C52" s="5" t="s">
        <v>123</v>
      </c>
      <c r="D52" s="52" t="s">
        <v>8</v>
      </c>
      <c r="E52" s="6" t="s">
        <v>22</v>
      </c>
      <c r="F52" s="6" t="s">
        <v>182</v>
      </c>
      <c r="G52" s="7">
        <v>916.5</v>
      </c>
      <c r="H52" s="7">
        <v>458.25</v>
      </c>
      <c r="I52" s="7">
        <v>458.25</v>
      </c>
      <c r="J52" s="7">
        <v>458.25</v>
      </c>
      <c r="K52" s="94">
        <f t="shared" si="0"/>
        <v>2291.25</v>
      </c>
      <c r="L52" s="6" t="s">
        <v>172</v>
      </c>
      <c r="M52" s="8" t="s">
        <v>170</v>
      </c>
      <c r="O52" s="7">
        <v>916.5</v>
      </c>
      <c r="P52" s="7">
        <v>458.25</v>
      </c>
      <c r="Q52" s="7">
        <v>458.25</v>
      </c>
      <c r="R52" s="7">
        <v>458.25</v>
      </c>
      <c r="S52" s="94">
        <f t="shared" si="1"/>
        <v>2291.25</v>
      </c>
      <c r="T52" s="6" t="s">
        <v>172</v>
      </c>
      <c r="U52" s="8" t="s">
        <v>170</v>
      </c>
    </row>
    <row r="53" spans="2:21" x14ac:dyDescent="0.3">
      <c r="B53" s="4">
        <f t="shared" si="5"/>
        <v>43</v>
      </c>
      <c r="C53" s="5" t="s">
        <v>124</v>
      </c>
      <c r="D53" s="52" t="s">
        <v>8</v>
      </c>
      <c r="E53" s="6" t="s">
        <v>22</v>
      </c>
      <c r="F53" s="6" t="s">
        <v>182</v>
      </c>
      <c r="G53" s="7">
        <v>1833</v>
      </c>
      <c r="H53" s="7">
        <v>916.5</v>
      </c>
      <c r="I53" s="7">
        <v>916.5</v>
      </c>
      <c r="J53" s="7">
        <v>916.5</v>
      </c>
      <c r="K53" s="94">
        <f t="shared" si="0"/>
        <v>4582.5</v>
      </c>
      <c r="L53" s="6" t="s">
        <v>173</v>
      </c>
      <c r="M53" s="8" t="s">
        <v>170</v>
      </c>
      <c r="O53" s="7">
        <v>1833</v>
      </c>
      <c r="P53" s="7">
        <v>916.5</v>
      </c>
      <c r="Q53" s="7">
        <v>916.5</v>
      </c>
      <c r="R53" s="7">
        <v>916.5</v>
      </c>
      <c r="S53" s="94">
        <f t="shared" si="1"/>
        <v>4582.5</v>
      </c>
      <c r="T53" s="6" t="s">
        <v>173</v>
      </c>
      <c r="U53" s="8" t="s">
        <v>170</v>
      </c>
    </row>
    <row r="54" spans="2:21" x14ac:dyDescent="0.3">
      <c r="B54" s="4">
        <f t="shared" si="5"/>
        <v>44</v>
      </c>
      <c r="C54" s="5" t="s">
        <v>125</v>
      </c>
      <c r="D54" s="52" t="s">
        <v>8</v>
      </c>
      <c r="E54" s="6" t="s">
        <v>22</v>
      </c>
      <c r="F54" s="6" t="s">
        <v>182</v>
      </c>
      <c r="G54" s="7">
        <v>916.5</v>
      </c>
      <c r="H54" s="7">
        <v>458.25</v>
      </c>
      <c r="I54" s="7">
        <v>458.25</v>
      </c>
      <c r="J54" s="7">
        <v>458.25</v>
      </c>
      <c r="K54" s="94">
        <f t="shared" si="0"/>
        <v>2291.25</v>
      </c>
      <c r="L54" s="6" t="s">
        <v>172</v>
      </c>
      <c r="M54" s="8" t="s">
        <v>170</v>
      </c>
      <c r="O54" s="7">
        <v>916.5</v>
      </c>
      <c r="P54" s="7">
        <v>458.25</v>
      </c>
      <c r="Q54" s="7">
        <v>458.25</v>
      </c>
      <c r="R54" s="7">
        <v>458.25</v>
      </c>
      <c r="S54" s="94">
        <f t="shared" si="1"/>
        <v>2291.25</v>
      </c>
      <c r="T54" s="6" t="s">
        <v>172</v>
      </c>
      <c r="U54" s="8" t="s">
        <v>170</v>
      </c>
    </row>
    <row r="55" spans="2:21" x14ac:dyDescent="0.3">
      <c r="B55" s="4">
        <f t="shared" si="5"/>
        <v>45</v>
      </c>
      <c r="C55" s="5" t="s">
        <v>128</v>
      </c>
      <c r="D55" s="52" t="s">
        <v>8</v>
      </c>
      <c r="E55" s="6" t="s">
        <v>22</v>
      </c>
      <c r="F55" s="6" t="s">
        <v>182</v>
      </c>
      <c r="G55" s="7">
        <v>916.5</v>
      </c>
      <c r="H55" s="7">
        <v>458.25</v>
      </c>
      <c r="I55" s="7">
        <v>458.25</v>
      </c>
      <c r="J55" s="7">
        <v>458.25</v>
      </c>
      <c r="K55" s="94">
        <f t="shared" si="0"/>
        <v>2291.25</v>
      </c>
      <c r="L55" s="6" t="s">
        <v>172</v>
      </c>
      <c r="M55" s="8" t="s">
        <v>170</v>
      </c>
      <c r="O55" s="7">
        <v>916.5</v>
      </c>
      <c r="P55" s="7">
        <v>458.25</v>
      </c>
      <c r="Q55" s="7">
        <v>458.25</v>
      </c>
      <c r="R55" s="7">
        <v>458.25</v>
      </c>
      <c r="S55" s="94">
        <f t="shared" si="1"/>
        <v>2291.25</v>
      </c>
      <c r="T55" s="6" t="s">
        <v>172</v>
      </c>
      <c r="U55" s="8" t="s">
        <v>170</v>
      </c>
    </row>
    <row r="56" spans="2:21" x14ac:dyDescent="0.3">
      <c r="B56" s="4">
        <f t="shared" si="5"/>
        <v>46</v>
      </c>
      <c r="C56" s="5" t="s">
        <v>129</v>
      </c>
      <c r="D56" s="52" t="s">
        <v>8</v>
      </c>
      <c r="E56" s="6" t="s">
        <v>22</v>
      </c>
      <c r="F56" s="6" t="s">
        <v>182</v>
      </c>
      <c r="G56" s="7">
        <v>916.5</v>
      </c>
      <c r="H56" s="7">
        <v>458.25</v>
      </c>
      <c r="I56" s="7">
        <v>458.25</v>
      </c>
      <c r="J56" s="7">
        <v>458.25</v>
      </c>
      <c r="K56" s="94">
        <f t="shared" si="0"/>
        <v>2291.25</v>
      </c>
      <c r="L56" s="6" t="s">
        <v>172</v>
      </c>
      <c r="M56" s="8" t="s">
        <v>170</v>
      </c>
      <c r="O56" s="7">
        <v>916.5</v>
      </c>
      <c r="P56" s="7">
        <v>458.25</v>
      </c>
      <c r="Q56" s="7">
        <v>458.25</v>
      </c>
      <c r="R56" s="7">
        <v>458.25</v>
      </c>
      <c r="S56" s="94">
        <f t="shared" si="1"/>
        <v>2291.25</v>
      </c>
      <c r="T56" s="6" t="s">
        <v>172</v>
      </c>
      <c r="U56" s="8" t="s">
        <v>170</v>
      </c>
    </row>
    <row r="57" spans="2:21" x14ac:dyDescent="0.3">
      <c r="B57" s="4">
        <f t="shared" si="5"/>
        <v>47</v>
      </c>
      <c r="C57" s="5" t="s">
        <v>130</v>
      </c>
      <c r="D57" s="52" t="s">
        <v>8</v>
      </c>
      <c r="E57" s="6" t="s">
        <v>22</v>
      </c>
      <c r="F57" s="6" t="s">
        <v>182</v>
      </c>
      <c r="G57" s="7">
        <v>1833</v>
      </c>
      <c r="H57" s="7">
        <v>916.5</v>
      </c>
      <c r="I57" s="7">
        <v>916.5</v>
      </c>
      <c r="J57" s="7">
        <v>916.5</v>
      </c>
      <c r="K57" s="94">
        <f t="shared" si="0"/>
        <v>4582.5</v>
      </c>
      <c r="L57" s="6" t="s">
        <v>173</v>
      </c>
      <c r="M57" s="8" t="s">
        <v>170</v>
      </c>
      <c r="O57" s="91">
        <v>1749.33</v>
      </c>
      <c r="P57" s="91">
        <v>874.66</v>
      </c>
      <c r="Q57" s="91">
        <v>874.66</v>
      </c>
      <c r="R57" s="91">
        <v>874.66</v>
      </c>
      <c r="S57" s="94">
        <f t="shared" si="1"/>
        <v>4373.3099999999995</v>
      </c>
      <c r="T57" s="6" t="s">
        <v>173</v>
      </c>
      <c r="U57" s="8" t="s">
        <v>170</v>
      </c>
    </row>
    <row r="58" spans="2:21" ht="15" thickBot="1" x14ac:dyDescent="0.35">
      <c r="B58" s="77">
        <f t="shared" si="5"/>
        <v>48</v>
      </c>
      <c r="C58" s="78" t="s">
        <v>153</v>
      </c>
      <c r="D58" s="79" t="s">
        <v>8</v>
      </c>
      <c r="E58" s="79" t="s">
        <v>22</v>
      </c>
      <c r="F58" s="79" t="s">
        <v>182</v>
      </c>
      <c r="G58" s="82"/>
      <c r="H58" s="82"/>
      <c r="I58" s="82"/>
      <c r="J58" s="82"/>
      <c r="K58" s="95">
        <f t="shared" si="0"/>
        <v>0</v>
      </c>
      <c r="L58" s="79" t="s">
        <v>172</v>
      </c>
      <c r="M58" s="81" t="s">
        <v>170</v>
      </c>
      <c r="N58" s="71" t="s">
        <v>185</v>
      </c>
      <c r="O58" s="82"/>
      <c r="P58" s="82"/>
      <c r="Q58" s="82"/>
      <c r="R58" s="82"/>
      <c r="S58" s="95">
        <f t="shared" si="1"/>
        <v>0</v>
      </c>
      <c r="T58" s="79" t="s">
        <v>172</v>
      </c>
      <c r="U58" s="81" t="s">
        <v>170</v>
      </c>
    </row>
    <row r="59" spans="2:21" ht="15" thickTop="1" x14ac:dyDescent="0.3">
      <c r="B59" s="4"/>
      <c r="C59" s="5"/>
      <c r="D59" s="6"/>
      <c r="E59" s="6"/>
      <c r="F59" s="6"/>
      <c r="G59" s="37">
        <f>SUM(G41:G58)</f>
        <v>17638.349999999999</v>
      </c>
      <c r="H59" s="37">
        <f>SUM(H41:H58)</f>
        <v>9165</v>
      </c>
      <c r="I59" s="37">
        <f>SUM(I41:I58)</f>
        <v>9165</v>
      </c>
      <c r="J59" s="37">
        <f>SUM(J41:J58)</f>
        <v>14664</v>
      </c>
      <c r="K59" s="94">
        <f t="shared" si="0"/>
        <v>50632.35</v>
      </c>
      <c r="L59" s="6"/>
      <c r="M59" s="8"/>
      <c r="O59" s="37">
        <f>SUM(O41:O58)</f>
        <v>16727.41</v>
      </c>
      <c r="P59" s="37">
        <f>SUM(P41:P58)</f>
        <v>8709.52</v>
      </c>
      <c r="Q59" s="37">
        <f>SUM(Q41:Q58)</f>
        <v>8709.52</v>
      </c>
      <c r="R59" s="37">
        <f>SUM(R41:R58)</f>
        <v>13368.119999999999</v>
      </c>
      <c r="S59" s="94">
        <f t="shared" si="1"/>
        <v>47514.569999999992</v>
      </c>
      <c r="T59" s="6"/>
      <c r="U59" s="8"/>
    </row>
    <row r="60" spans="2:21" x14ac:dyDescent="0.3">
      <c r="B60" s="4">
        <f>+B58+1</f>
        <v>49</v>
      </c>
      <c r="C60" s="5" t="s">
        <v>107</v>
      </c>
      <c r="D60" s="53" t="s">
        <v>9</v>
      </c>
      <c r="E60" s="6" t="s">
        <v>22</v>
      </c>
      <c r="F60" s="6" t="s">
        <v>182</v>
      </c>
      <c r="G60" s="7">
        <v>916.5</v>
      </c>
      <c r="H60" s="7">
        <v>458.25</v>
      </c>
      <c r="I60" s="7">
        <v>458.25</v>
      </c>
      <c r="J60" s="7">
        <v>1374.75</v>
      </c>
      <c r="K60" s="94">
        <f t="shared" si="0"/>
        <v>3207.75</v>
      </c>
      <c r="L60" s="6" t="s">
        <v>172</v>
      </c>
      <c r="M60" s="8" t="s">
        <v>171</v>
      </c>
      <c r="O60" s="7">
        <v>916.5</v>
      </c>
      <c r="P60" s="7">
        <v>458.25</v>
      </c>
      <c r="Q60" s="7">
        <v>458.25</v>
      </c>
      <c r="R60" s="7">
        <v>1374.75</v>
      </c>
      <c r="S60" s="94">
        <f t="shared" si="1"/>
        <v>3207.75</v>
      </c>
      <c r="T60" s="6" t="s">
        <v>172</v>
      </c>
      <c r="U60" s="8" t="s">
        <v>171</v>
      </c>
    </row>
    <row r="61" spans="2:21" x14ac:dyDescent="0.3">
      <c r="B61" s="4">
        <f>+B60+1</f>
        <v>50</v>
      </c>
      <c r="C61" s="5" t="s">
        <v>113</v>
      </c>
      <c r="D61" s="53" t="s">
        <v>9</v>
      </c>
      <c r="E61" s="6" t="s">
        <v>22</v>
      </c>
      <c r="F61" s="6" t="s">
        <v>182</v>
      </c>
      <c r="G61" s="7">
        <v>916.5</v>
      </c>
      <c r="H61" s="7">
        <v>458.25</v>
      </c>
      <c r="I61" s="7">
        <v>458.25</v>
      </c>
      <c r="J61" s="7">
        <v>1374.75</v>
      </c>
      <c r="K61" s="94">
        <f t="shared" si="0"/>
        <v>3207.75</v>
      </c>
      <c r="L61" s="6" t="s">
        <v>172</v>
      </c>
      <c r="M61" s="8" t="s">
        <v>171</v>
      </c>
      <c r="O61" s="91">
        <v>895.29</v>
      </c>
      <c r="P61" s="91">
        <v>447.64</v>
      </c>
      <c r="Q61" s="91">
        <v>447.64</v>
      </c>
      <c r="R61" s="91">
        <v>1339.8</v>
      </c>
      <c r="S61" s="94">
        <f t="shared" si="1"/>
        <v>3130.37</v>
      </c>
      <c r="T61" s="6" t="s">
        <v>172</v>
      </c>
      <c r="U61" s="8" t="s">
        <v>171</v>
      </c>
    </row>
    <row r="62" spans="2:21" x14ac:dyDescent="0.3">
      <c r="B62" s="4">
        <f t="shared" ref="B62:B68" si="6">+B61+1</f>
        <v>51</v>
      </c>
      <c r="C62" s="5" t="s">
        <v>132</v>
      </c>
      <c r="D62" s="53" t="s">
        <v>9</v>
      </c>
      <c r="E62" s="6" t="s">
        <v>22</v>
      </c>
      <c r="F62" s="6" t="s">
        <v>182</v>
      </c>
      <c r="G62" s="7">
        <v>916.5</v>
      </c>
      <c r="H62" s="7">
        <v>458.25</v>
      </c>
      <c r="I62" s="7">
        <v>458.25</v>
      </c>
      <c r="J62" s="7">
        <v>1374.75</v>
      </c>
      <c r="K62" s="94">
        <f t="shared" si="0"/>
        <v>3207.75</v>
      </c>
      <c r="L62" s="6" t="s">
        <v>172</v>
      </c>
      <c r="M62" s="8" t="s">
        <v>171</v>
      </c>
      <c r="O62" s="7">
        <v>916.5</v>
      </c>
      <c r="P62" s="7">
        <v>458.25</v>
      </c>
      <c r="Q62" s="7">
        <v>458.25</v>
      </c>
      <c r="R62" s="7">
        <v>1374.75</v>
      </c>
      <c r="S62" s="94">
        <f t="shared" si="1"/>
        <v>3207.75</v>
      </c>
      <c r="T62" s="6" t="s">
        <v>172</v>
      </c>
      <c r="U62" s="8" t="s">
        <v>171</v>
      </c>
    </row>
    <row r="63" spans="2:21" x14ac:dyDescent="0.3">
      <c r="B63" s="4">
        <f t="shared" si="6"/>
        <v>52</v>
      </c>
      <c r="C63" s="5" t="s">
        <v>151</v>
      </c>
      <c r="D63" s="53" t="s">
        <v>9</v>
      </c>
      <c r="E63" s="6" t="s">
        <v>22</v>
      </c>
      <c r="F63" s="6" t="s">
        <v>182</v>
      </c>
      <c r="G63" s="7">
        <v>916.5</v>
      </c>
      <c r="H63" s="7">
        <v>458.25</v>
      </c>
      <c r="I63" s="7">
        <v>458.25</v>
      </c>
      <c r="J63" s="7">
        <v>1374.75</v>
      </c>
      <c r="K63" s="94">
        <f t="shared" si="0"/>
        <v>3207.75</v>
      </c>
      <c r="L63" s="6" t="s">
        <v>172</v>
      </c>
      <c r="M63" s="8" t="s">
        <v>171</v>
      </c>
      <c r="O63" s="7">
        <v>916.5</v>
      </c>
      <c r="P63" s="7">
        <v>458.25</v>
      </c>
      <c r="Q63" s="7">
        <v>458.25</v>
      </c>
      <c r="R63" s="7">
        <v>1374.75</v>
      </c>
      <c r="S63" s="94">
        <f t="shared" si="1"/>
        <v>3207.75</v>
      </c>
      <c r="T63" s="6" t="s">
        <v>172</v>
      </c>
      <c r="U63" s="8" t="s">
        <v>171</v>
      </c>
    </row>
    <row r="64" spans="2:21" x14ac:dyDescent="0.3">
      <c r="B64" s="77">
        <f t="shared" si="6"/>
        <v>53</v>
      </c>
      <c r="C64" s="78" t="s">
        <v>64</v>
      </c>
      <c r="D64" s="79" t="s">
        <v>9</v>
      </c>
      <c r="E64" s="79" t="s">
        <v>22</v>
      </c>
      <c r="F64" s="79" t="s">
        <v>182</v>
      </c>
      <c r="G64" s="80"/>
      <c r="H64" s="80"/>
      <c r="I64" s="80"/>
      <c r="J64" s="80"/>
      <c r="K64" s="95">
        <f t="shared" si="0"/>
        <v>0</v>
      </c>
      <c r="L64" s="79" t="s">
        <v>172</v>
      </c>
      <c r="M64" s="81" t="s">
        <v>170</v>
      </c>
      <c r="N64" s="71" t="s">
        <v>185</v>
      </c>
      <c r="O64" s="80"/>
      <c r="P64" s="80"/>
      <c r="Q64" s="80"/>
      <c r="R64" s="80"/>
      <c r="S64" s="95">
        <f t="shared" si="1"/>
        <v>0</v>
      </c>
      <c r="T64" s="79" t="s">
        <v>172</v>
      </c>
      <c r="U64" s="81" t="s">
        <v>170</v>
      </c>
    </row>
    <row r="65" spans="2:21" x14ac:dyDescent="0.3">
      <c r="B65" s="77">
        <f t="shared" si="6"/>
        <v>54</v>
      </c>
      <c r="C65" s="78" t="s">
        <v>65</v>
      </c>
      <c r="D65" s="79" t="s">
        <v>9</v>
      </c>
      <c r="E65" s="79" t="s">
        <v>22</v>
      </c>
      <c r="F65" s="79" t="s">
        <v>182</v>
      </c>
      <c r="G65" s="80"/>
      <c r="H65" s="80"/>
      <c r="I65" s="80"/>
      <c r="J65" s="80"/>
      <c r="K65" s="95">
        <f t="shared" si="0"/>
        <v>0</v>
      </c>
      <c r="L65" s="79" t="s">
        <v>172</v>
      </c>
      <c r="M65" s="81" t="s">
        <v>170</v>
      </c>
      <c r="N65" s="71" t="s">
        <v>185</v>
      </c>
      <c r="O65" s="80"/>
      <c r="P65" s="80"/>
      <c r="Q65" s="80"/>
      <c r="R65" s="80"/>
      <c r="S65" s="95">
        <f t="shared" si="1"/>
        <v>0</v>
      </c>
      <c r="T65" s="79" t="s">
        <v>172</v>
      </c>
      <c r="U65" s="81" t="s">
        <v>170</v>
      </c>
    </row>
    <row r="66" spans="2:21" x14ac:dyDescent="0.3">
      <c r="B66" s="77">
        <f t="shared" si="6"/>
        <v>55</v>
      </c>
      <c r="C66" s="78" t="s">
        <v>73</v>
      </c>
      <c r="D66" s="79" t="s">
        <v>9</v>
      </c>
      <c r="E66" s="79" t="s">
        <v>22</v>
      </c>
      <c r="F66" s="79" t="s">
        <v>182</v>
      </c>
      <c r="G66" s="80"/>
      <c r="H66" s="80"/>
      <c r="I66" s="80"/>
      <c r="J66" s="80"/>
      <c r="K66" s="95">
        <f t="shared" si="0"/>
        <v>0</v>
      </c>
      <c r="L66" s="79" t="s">
        <v>172</v>
      </c>
      <c r="M66" s="81" t="s">
        <v>170</v>
      </c>
      <c r="O66" s="7">
        <v>916.5</v>
      </c>
      <c r="P66" s="7">
        <v>458.25</v>
      </c>
      <c r="Q66" s="7">
        <v>458.25</v>
      </c>
      <c r="R66" s="7">
        <v>458.25</v>
      </c>
      <c r="S66" s="94">
        <f t="shared" si="1"/>
        <v>2291.25</v>
      </c>
      <c r="T66" s="6" t="s">
        <v>172</v>
      </c>
      <c r="U66" s="8" t="s">
        <v>170</v>
      </c>
    </row>
    <row r="67" spans="2:21" x14ac:dyDescent="0.3">
      <c r="B67" s="4">
        <f t="shared" si="6"/>
        <v>56</v>
      </c>
      <c r="C67" s="5" t="s">
        <v>74</v>
      </c>
      <c r="D67" s="53" t="s">
        <v>9</v>
      </c>
      <c r="E67" s="6" t="s">
        <v>22</v>
      </c>
      <c r="F67" s="6" t="s">
        <v>182</v>
      </c>
      <c r="G67" s="7">
        <v>916.5</v>
      </c>
      <c r="H67" s="7">
        <v>458.25</v>
      </c>
      <c r="I67" s="7">
        <v>458.25</v>
      </c>
      <c r="J67" s="7">
        <v>458.25</v>
      </c>
      <c r="K67" s="94">
        <f t="shared" si="0"/>
        <v>2291.25</v>
      </c>
      <c r="L67" s="6" t="s">
        <v>172</v>
      </c>
      <c r="M67" s="8" t="s">
        <v>170</v>
      </c>
      <c r="O67" s="7">
        <v>916.5</v>
      </c>
      <c r="P67" s="7">
        <v>458.25</v>
      </c>
      <c r="Q67" s="7">
        <v>458.25</v>
      </c>
      <c r="R67" s="7">
        <v>458.25</v>
      </c>
      <c r="S67" s="94">
        <f t="shared" si="1"/>
        <v>2291.25</v>
      </c>
      <c r="T67" s="6" t="s">
        <v>172</v>
      </c>
      <c r="U67" s="8" t="s">
        <v>170</v>
      </c>
    </row>
    <row r="68" spans="2:21" ht="15" thickBot="1" x14ac:dyDescent="0.35">
      <c r="B68" s="4">
        <f t="shared" si="6"/>
        <v>57</v>
      </c>
      <c r="C68" s="5" t="s">
        <v>133</v>
      </c>
      <c r="D68" s="53" t="s">
        <v>9</v>
      </c>
      <c r="E68" s="6" t="s">
        <v>22</v>
      </c>
      <c r="F68" s="6" t="s">
        <v>182</v>
      </c>
      <c r="G68" s="36">
        <v>916.5</v>
      </c>
      <c r="H68" s="36">
        <v>458.25</v>
      </c>
      <c r="I68" s="36">
        <v>458.25</v>
      </c>
      <c r="J68" s="36">
        <v>458.25</v>
      </c>
      <c r="K68" s="94">
        <f t="shared" si="0"/>
        <v>2291.25</v>
      </c>
      <c r="L68" s="6" t="s">
        <v>172</v>
      </c>
      <c r="M68" s="8" t="s">
        <v>170</v>
      </c>
      <c r="O68" s="36">
        <v>916.5</v>
      </c>
      <c r="P68" s="36">
        <v>458.25</v>
      </c>
      <c r="Q68" s="36">
        <v>458.25</v>
      </c>
      <c r="R68" s="36">
        <v>458.25</v>
      </c>
      <c r="S68" s="94">
        <f t="shared" si="1"/>
        <v>2291.25</v>
      </c>
      <c r="T68" s="6" t="s">
        <v>172</v>
      </c>
      <c r="U68" s="8" t="s">
        <v>170</v>
      </c>
    </row>
    <row r="69" spans="2:21" ht="15.6" thickTop="1" thickBot="1" x14ac:dyDescent="0.35">
      <c r="B69" s="9"/>
      <c r="C69" s="10"/>
      <c r="D69" s="11"/>
      <c r="E69" s="11"/>
      <c r="F69" s="11"/>
      <c r="G69" s="38">
        <f>SUM(G60:G68)</f>
        <v>5499</v>
      </c>
      <c r="H69" s="38">
        <f>SUM(H60:H68)</f>
        <v>2749.5</v>
      </c>
      <c r="I69" s="38">
        <f>SUM(I60:I68)</f>
        <v>2749.5</v>
      </c>
      <c r="J69" s="38">
        <f>SUM(J60:J68)</f>
        <v>6415.5</v>
      </c>
      <c r="K69" s="94">
        <f t="shared" si="0"/>
        <v>17413.5</v>
      </c>
      <c r="L69" s="11"/>
      <c r="M69" s="12"/>
      <c r="O69" s="38">
        <f>SUM(O60:O68)</f>
        <v>6394.29</v>
      </c>
      <c r="P69" s="38">
        <f>SUM(P60:P68)</f>
        <v>3197.14</v>
      </c>
      <c r="Q69" s="38">
        <f>SUM(Q60:Q68)</f>
        <v>3197.14</v>
      </c>
      <c r="R69" s="38">
        <f>SUM(R60:R68)</f>
        <v>6838.8</v>
      </c>
      <c r="S69" s="94">
        <f t="shared" si="1"/>
        <v>19627.37</v>
      </c>
      <c r="T69" s="11"/>
      <c r="U69" s="12"/>
    </row>
    <row r="70" spans="2:21" x14ac:dyDescent="0.3">
      <c r="G70" s="2"/>
      <c r="H70" s="2"/>
      <c r="I70" s="2"/>
      <c r="J70" s="2"/>
      <c r="K70" s="96"/>
    </row>
    <row r="71" spans="2:21" ht="16.8" thickBot="1" x14ac:dyDescent="0.5">
      <c r="B71" s="21" t="s">
        <v>191</v>
      </c>
      <c r="C71" s="17" t="s">
        <v>19</v>
      </c>
      <c r="E71" s="39" t="s">
        <v>12</v>
      </c>
      <c r="F71" s="39"/>
      <c r="G71" s="40">
        <f>+G69+G59+G40+G36+G30+G26+G21</f>
        <v>51548.85</v>
      </c>
      <c r="H71" s="40">
        <f>+H69+H59+H40+H36+H30+H26+H21</f>
        <v>26120.25</v>
      </c>
      <c r="I71" s="40">
        <f>+I69+I59+I40+I36+I30+I26+I21</f>
        <v>26120.25</v>
      </c>
      <c r="J71" s="40">
        <f>+J69+J59+J40+J36+J30+J26+J21</f>
        <v>54531.75</v>
      </c>
      <c r="K71" s="40"/>
      <c r="L71" s="40">
        <f>SUM(G71:J71)</f>
        <v>158321.1</v>
      </c>
    </row>
    <row r="72" spans="2:21" ht="15" thickTop="1" x14ac:dyDescent="0.3">
      <c r="B72" s="21"/>
      <c r="C72" s="18" t="s">
        <v>14</v>
      </c>
    </row>
    <row r="73" spans="2:21" x14ac:dyDescent="0.3">
      <c r="B73" s="21"/>
      <c r="C73" s="18" t="s">
        <v>20</v>
      </c>
    </row>
    <row r="74" spans="2:21" x14ac:dyDescent="0.3">
      <c r="B74" s="21"/>
      <c r="C74" s="16"/>
      <c r="D74" s="16"/>
      <c r="E74" s="16"/>
    </row>
    <row r="75" spans="2:21" x14ac:dyDescent="0.3">
      <c r="B75" s="21" t="s">
        <v>34</v>
      </c>
      <c r="C75" s="17" t="s">
        <v>19</v>
      </c>
      <c r="D75" s="16"/>
      <c r="E75" s="13"/>
      <c r="F75" s="115" t="s">
        <v>190</v>
      </c>
      <c r="G75" s="116"/>
      <c r="H75" s="42" t="s">
        <v>176</v>
      </c>
      <c r="I75" s="43" t="s">
        <v>43</v>
      </c>
      <c r="J75" s="43" t="s">
        <v>192</v>
      </c>
      <c r="K75" s="70" t="s">
        <v>25</v>
      </c>
      <c r="L75" s="44" t="s">
        <v>174</v>
      </c>
    </row>
    <row r="76" spans="2:21" x14ac:dyDescent="0.3">
      <c r="B76" s="20"/>
      <c r="C76" s="18" t="s">
        <v>21</v>
      </c>
      <c r="D76" s="16"/>
      <c r="E76" s="19" t="s">
        <v>191</v>
      </c>
      <c r="F76" s="27" t="s">
        <v>18</v>
      </c>
      <c r="G76" s="28" t="s">
        <v>188</v>
      </c>
      <c r="H76" s="29">
        <f>+G71</f>
        <v>51548.85</v>
      </c>
      <c r="I76" s="29"/>
      <c r="J76" s="29"/>
      <c r="K76" s="102">
        <f>+H76+I76+J76</f>
        <v>51548.85</v>
      </c>
      <c r="L76" s="30"/>
      <c r="N76" s="100">
        <f>+I76+J76</f>
        <v>0</v>
      </c>
    </row>
    <row r="77" spans="2:21" x14ac:dyDescent="0.3">
      <c r="B77" s="16"/>
      <c r="C77" s="18" t="s">
        <v>26</v>
      </c>
      <c r="D77" s="16"/>
      <c r="E77" s="19" t="s">
        <v>34</v>
      </c>
      <c r="F77" s="31" t="s">
        <v>18</v>
      </c>
      <c r="G77" s="14" t="s">
        <v>36</v>
      </c>
      <c r="H77" s="15"/>
      <c r="I77" s="15">
        <f>+H21</f>
        <v>5957.25</v>
      </c>
      <c r="J77" s="15">
        <f>+I21</f>
        <v>5957.25</v>
      </c>
      <c r="K77" s="103">
        <f t="shared" ref="K77:K83" si="7">+H77+I77+J77</f>
        <v>11914.5</v>
      </c>
      <c r="L77" s="32">
        <f>+J21</f>
        <v>15122.25</v>
      </c>
      <c r="M77" s="101"/>
      <c r="N77" s="100"/>
      <c r="O77" s="97">
        <f>+M77-N77</f>
        <v>0</v>
      </c>
    </row>
    <row r="78" spans="2:21" x14ac:dyDescent="0.3">
      <c r="B78" s="22" t="s">
        <v>11</v>
      </c>
      <c r="C78" s="16" t="s">
        <v>33</v>
      </c>
      <c r="D78" s="16"/>
      <c r="E78" s="19" t="s">
        <v>34</v>
      </c>
      <c r="F78" s="31" t="s">
        <v>18</v>
      </c>
      <c r="G78" s="14" t="s">
        <v>37</v>
      </c>
      <c r="H78" s="15"/>
      <c r="I78" s="15">
        <f>+H26</f>
        <v>2291.25</v>
      </c>
      <c r="J78" s="15">
        <f>+I26</f>
        <v>2291.25</v>
      </c>
      <c r="K78" s="103">
        <f t="shared" si="7"/>
        <v>4582.5</v>
      </c>
      <c r="L78" s="32">
        <f>+J26</f>
        <v>5040.75</v>
      </c>
      <c r="M78" s="101"/>
      <c r="N78" s="100"/>
      <c r="O78" s="97">
        <f t="shared" ref="O78:O83" si="8">+M78-N78</f>
        <v>0</v>
      </c>
    </row>
    <row r="79" spans="2:21" x14ac:dyDescent="0.3">
      <c r="B79" s="22" t="s">
        <v>7</v>
      </c>
      <c r="C79" s="16" t="s">
        <v>28</v>
      </c>
      <c r="D79" s="16"/>
      <c r="E79" s="19" t="s">
        <v>34</v>
      </c>
      <c r="F79" s="107" t="s">
        <v>18</v>
      </c>
      <c r="G79" s="108" t="s">
        <v>38</v>
      </c>
      <c r="H79" s="109"/>
      <c r="I79" s="109">
        <f>+H30</f>
        <v>1833</v>
      </c>
      <c r="J79" s="109">
        <f>+I30</f>
        <v>1833</v>
      </c>
      <c r="K79" s="103">
        <f t="shared" si="7"/>
        <v>3666</v>
      </c>
      <c r="L79" s="32">
        <f>+J30</f>
        <v>1833</v>
      </c>
      <c r="M79" s="101"/>
      <c r="N79" s="100"/>
      <c r="O79" s="97">
        <f t="shared" si="8"/>
        <v>0</v>
      </c>
    </row>
    <row r="80" spans="2:21" x14ac:dyDescent="0.3">
      <c r="B80" s="22" t="s">
        <v>10</v>
      </c>
      <c r="C80" s="16" t="s">
        <v>29</v>
      </c>
      <c r="D80" s="16"/>
      <c r="E80" s="19" t="s">
        <v>34</v>
      </c>
      <c r="F80" s="31" t="s">
        <v>18</v>
      </c>
      <c r="G80" s="14" t="s">
        <v>39</v>
      </c>
      <c r="H80" s="15"/>
      <c r="I80" s="15">
        <f>+H36</f>
        <v>3207.75</v>
      </c>
      <c r="J80" s="15">
        <f>+I36</f>
        <v>3207.75</v>
      </c>
      <c r="K80" s="103">
        <f t="shared" si="7"/>
        <v>6415.5</v>
      </c>
      <c r="L80" s="32">
        <f>+J36</f>
        <v>8706.75</v>
      </c>
      <c r="M80" s="101"/>
      <c r="N80" s="100"/>
      <c r="O80" s="97">
        <f t="shared" si="8"/>
        <v>0</v>
      </c>
    </row>
    <row r="81" spans="2:16" x14ac:dyDescent="0.3">
      <c r="B81" s="23" t="s">
        <v>6</v>
      </c>
      <c r="C81" s="24" t="s">
        <v>30</v>
      </c>
      <c r="D81" s="16"/>
      <c r="E81" s="19" t="s">
        <v>34</v>
      </c>
      <c r="F81" s="107" t="s">
        <v>18</v>
      </c>
      <c r="G81" s="108" t="s">
        <v>40</v>
      </c>
      <c r="H81" s="109"/>
      <c r="I81" s="109">
        <f>+H40</f>
        <v>916.5</v>
      </c>
      <c r="J81" s="109">
        <f>+I40</f>
        <v>916.5</v>
      </c>
      <c r="K81" s="103">
        <f t="shared" si="7"/>
        <v>1833</v>
      </c>
      <c r="L81" s="32">
        <f>+J40</f>
        <v>2749.5</v>
      </c>
      <c r="M81" s="101"/>
      <c r="N81" s="100"/>
      <c r="O81" s="97">
        <f t="shared" si="8"/>
        <v>0</v>
      </c>
    </row>
    <row r="82" spans="2:16" x14ac:dyDescent="0.3">
      <c r="B82" s="23" t="s">
        <v>5</v>
      </c>
      <c r="C82" s="24" t="s">
        <v>27</v>
      </c>
      <c r="D82" s="16"/>
      <c r="E82" s="19" t="s">
        <v>34</v>
      </c>
      <c r="F82" s="107" t="s">
        <v>18</v>
      </c>
      <c r="G82" s="108" t="s">
        <v>41</v>
      </c>
      <c r="H82" s="109"/>
      <c r="I82" s="109">
        <f>+H59</f>
        <v>9165</v>
      </c>
      <c r="J82" s="109">
        <f>+I59</f>
        <v>9165</v>
      </c>
      <c r="K82" s="103">
        <f t="shared" si="7"/>
        <v>18330</v>
      </c>
      <c r="L82" s="32">
        <f>+J59</f>
        <v>14664</v>
      </c>
      <c r="M82" s="101"/>
      <c r="N82" s="100"/>
      <c r="O82" s="97">
        <f t="shared" si="8"/>
        <v>0</v>
      </c>
    </row>
    <row r="83" spans="2:16" x14ac:dyDescent="0.3">
      <c r="B83" s="23" t="s">
        <v>9</v>
      </c>
      <c r="C83" s="24" t="s">
        <v>31</v>
      </c>
      <c r="E83" s="19" t="s">
        <v>34</v>
      </c>
      <c r="F83" s="110" t="s">
        <v>18</v>
      </c>
      <c r="G83" s="111" t="s">
        <v>42</v>
      </c>
      <c r="H83" s="112"/>
      <c r="I83" s="112">
        <f>+H69</f>
        <v>2749.5</v>
      </c>
      <c r="J83" s="112">
        <f>+I69</f>
        <v>2749.5</v>
      </c>
      <c r="K83" s="104">
        <f t="shared" si="7"/>
        <v>5499</v>
      </c>
      <c r="L83" s="62">
        <f>+J69</f>
        <v>6415.5</v>
      </c>
      <c r="M83" s="101"/>
      <c r="N83" s="100"/>
      <c r="O83" s="97">
        <f t="shared" si="8"/>
        <v>0</v>
      </c>
      <c r="P83" s="97"/>
    </row>
    <row r="84" spans="2:16" x14ac:dyDescent="0.3">
      <c r="B84" s="23" t="s">
        <v>8</v>
      </c>
      <c r="C84" s="24" t="s">
        <v>32</v>
      </c>
      <c r="E84" s="19"/>
      <c r="F84" s="106" t="s">
        <v>45</v>
      </c>
      <c r="G84" s="33"/>
      <c r="H84" s="34">
        <f>SUM(H76:H83)</f>
        <v>51548.85</v>
      </c>
      <c r="I84" s="34">
        <f>SUM(I76:I83)</f>
        <v>26120.25</v>
      </c>
      <c r="J84" s="34">
        <f>SUM(J76:J83)</f>
        <v>26120.25</v>
      </c>
      <c r="K84" s="105">
        <f>SUM(K76:K83)</f>
        <v>103789.35</v>
      </c>
      <c r="L84" s="34">
        <f>SUM(L76:L83)</f>
        <v>54531.75</v>
      </c>
      <c r="M84" s="101"/>
      <c r="N84" s="100"/>
    </row>
  </sheetData>
  <mergeCells count="16">
    <mergeCell ref="O4:R4"/>
    <mergeCell ref="S4:S5"/>
    <mergeCell ref="T4:T5"/>
    <mergeCell ref="U4:U5"/>
    <mergeCell ref="B4:B5"/>
    <mergeCell ref="F75:G75"/>
    <mergeCell ref="B1:M1"/>
    <mergeCell ref="B2:M2"/>
    <mergeCell ref="C4:C5"/>
    <mergeCell ref="D4:D5"/>
    <mergeCell ref="L4:L5"/>
    <mergeCell ref="M4:M5"/>
    <mergeCell ref="K4:K5"/>
    <mergeCell ref="G4:J4"/>
    <mergeCell ref="E4:E5"/>
    <mergeCell ref="F4:F5"/>
  </mergeCells>
  <phoneticPr fontId="8" type="noConversion"/>
  <pageMargins left="0.70866141732283472" right="0.27" top="0.74803149606299213" bottom="0.74803149606299213" header="0.31496062992125984" footer="0.31496062992125984"/>
  <pageSetup paperSize="9" scale="54" orientation="landscape" r:id="rId1"/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7F2E7-8AC3-4510-8958-A51F22EF2635}">
  <dimension ref="A1:L84"/>
  <sheetViews>
    <sheetView topLeftCell="B1" workbookViewId="0">
      <selection activeCell="L83" sqref="L83"/>
    </sheetView>
  </sheetViews>
  <sheetFormatPr baseColWidth="10" defaultRowHeight="14.4" x14ac:dyDescent="0.3"/>
  <cols>
    <col min="1" max="1" width="0.6640625" hidden="1" customWidth="1"/>
    <col min="2" max="2" width="6.109375" style="1" customWidth="1"/>
    <col min="3" max="3" width="40" customWidth="1"/>
    <col min="4" max="4" width="13.5546875" style="1" customWidth="1"/>
    <col min="5" max="5" width="22" style="1" customWidth="1"/>
    <col min="6" max="6" width="17.44140625" style="1" bestFit="1" customWidth="1"/>
    <col min="7" max="7" width="15.44140625" customWidth="1"/>
    <col min="8" max="8" width="15" customWidth="1"/>
    <col min="9" max="9" width="17.5546875" bestFit="1" customWidth="1"/>
    <col min="10" max="10" width="12.6640625" bestFit="1" customWidth="1"/>
    <col min="11" max="11" width="15.6640625" style="1" customWidth="1"/>
    <col min="12" max="12" width="20.5546875" style="1" customWidth="1"/>
  </cols>
  <sheetData>
    <row r="1" spans="2:12" ht="23.4" x14ac:dyDescent="0.45">
      <c r="B1" s="113" t="s">
        <v>14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x14ac:dyDescent="0.3">
      <c r="B2" s="114" t="s">
        <v>175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2:12" ht="15" thickBot="1" x14ac:dyDescent="0.35"/>
    <row r="4" spans="2:12" ht="15" thickBot="1" x14ac:dyDescent="0.35">
      <c r="B4" s="45" t="s">
        <v>0</v>
      </c>
      <c r="C4" s="46" t="s">
        <v>1</v>
      </c>
      <c r="D4" s="46" t="s">
        <v>2</v>
      </c>
      <c r="E4" s="46" t="s">
        <v>169</v>
      </c>
      <c r="F4" s="46" t="s">
        <v>13</v>
      </c>
      <c r="G4" s="46" t="s">
        <v>177</v>
      </c>
      <c r="H4" s="46" t="s">
        <v>178</v>
      </c>
      <c r="I4" s="46" t="s">
        <v>2</v>
      </c>
      <c r="J4" s="46" t="s">
        <v>174</v>
      </c>
      <c r="K4" s="46" t="s">
        <v>3</v>
      </c>
      <c r="L4" s="47" t="s">
        <v>4</v>
      </c>
    </row>
    <row r="5" spans="2:12" x14ac:dyDescent="0.3">
      <c r="B5" s="3">
        <v>1</v>
      </c>
      <c r="C5" s="5" t="s">
        <v>62</v>
      </c>
      <c r="D5" s="48" t="s">
        <v>11</v>
      </c>
      <c r="E5" s="6" t="s">
        <v>22</v>
      </c>
      <c r="F5" s="6" t="s">
        <v>182</v>
      </c>
      <c r="G5" s="7">
        <v>916.5</v>
      </c>
      <c r="H5" s="7">
        <v>458.25</v>
      </c>
      <c r="I5" s="7">
        <v>458.25</v>
      </c>
      <c r="J5" s="7">
        <v>1374.75</v>
      </c>
      <c r="K5" s="6" t="s">
        <v>172</v>
      </c>
      <c r="L5" s="8" t="s">
        <v>171</v>
      </c>
    </row>
    <row r="6" spans="2:12" x14ac:dyDescent="0.3">
      <c r="B6" s="4">
        <f>+B5+1</f>
        <v>2</v>
      </c>
      <c r="C6" s="5" t="s">
        <v>78</v>
      </c>
      <c r="D6" s="48" t="s">
        <v>11</v>
      </c>
      <c r="E6" s="6" t="s">
        <v>22</v>
      </c>
      <c r="F6" s="6" t="s">
        <v>182</v>
      </c>
      <c r="G6" s="7">
        <v>916.5</v>
      </c>
      <c r="H6" s="7">
        <v>458.25</v>
      </c>
      <c r="I6" s="7">
        <v>458.25</v>
      </c>
      <c r="J6" s="7">
        <v>1374.75</v>
      </c>
      <c r="K6" s="6" t="s">
        <v>172</v>
      </c>
      <c r="L6" s="8" t="s">
        <v>171</v>
      </c>
    </row>
    <row r="7" spans="2:12" x14ac:dyDescent="0.3">
      <c r="B7" s="4">
        <f t="shared" ref="B7:B19" si="0">+B6+1</f>
        <v>3</v>
      </c>
      <c r="C7" s="5" t="s">
        <v>79</v>
      </c>
      <c r="D7" s="48" t="s">
        <v>11</v>
      </c>
      <c r="E7" s="6" t="s">
        <v>22</v>
      </c>
      <c r="F7" s="6" t="s">
        <v>182</v>
      </c>
      <c r="G7" s="7">
        <v>916.5</v>
      </c>
      <c r="H7" s="7">
        <v>458.25</v>
      </c>
      <c r="I7" s="7">
        <v>458.25</v>
      </c>
      <c r="J7" s="7">
        <v>1374.75</v>
      </c>
      <c r="K7" s="6" t="s">
        <v>172</v>
      </c>
      <c r="L7" s="8" t="s">
        <v>171</v>
      </c>
    </row>
    <row r="8" spans="2:12" x14ac:dyDescent="0.3">
      <c r="B8" s="4">
        <f t="shared" si="0"/>
        <v>4</v>
      </c>
      <c r="C8" s="5" t="s">
        <v>135</v>
      </c>
      <c r="D8" s="48" t="s">
        <v>11</v>
      </c>
      <c r="E8" s="6" t="s">
        <v>22</v>
      </c>
      <c r="F8" s="6" t="s">
        <v>182</v>
      </c>
      <c r="G8" s="7">
        <v>916.5</v>
      </c>
      <c r="H8" s="7">
        <v>458.25</v>
      </c>
      <c r="I8" s="7">
        <v>458.25</v>
      </c>
      <c r="J8" s="7">
        <v>1374.75</v>
      </c>
      <c r="K8" s="6" t="s">
        <v>172</v>
      </c>
      <c r="L8" s="8" t="s">
        <v>171</v>
      </c>
    </row>
    <row r="9" spans="2:12" x14ac:dyDescent="0.3">
      <c r="B9" s="4">
        <f t="shared" si="0"/>
        <v>5</v>
      </c>
      <c r="C9" s="5" t="s">
        <v>136</v>
      </c>
      <c r="D9" s="48" t="s">
        <v>11</v>
      </c>
      <c r="E9" s="6" t="s">
        <v>22</v>
      </c>
      <c r="F9" s="6" t="s">
        <v>182</v>
      </c>
      <c r="G9" s="7">
        <v>916.5</v>
      </c>
      <c r="H9" s="7">
        <v>458.25</v>
      </c>
      <c r="I9" s="7">
        <v>458.25</v>
      </c>
      <c r="J9" s="7">
        <v>1374.75</v>
      </c>
      <c r="K9" s="6" t="s">
        <v>172</v>
      </c>
      <c r="L9" s="8" t="s">
        <v>171</v>
      </c>
    </row>
    <row r="10" spans="2:12" x14ac:dyDescent="0.3">
      <c r="B10" s="4">
        <f t="shared" si="0"/>
        <v>6</v>
      </c>
      <c r="C10" s="5" t="s">
        <v>137</v>
      </c>
      <c r="D10" s="48" t="s">
        <v>11</v>
      </c>
      <c r="E10" s="6" t="s">
        <v>22</v>
      </c>
      <c r="F10" s="6" t="s">
        <v>182</v>
      </c>
      <c r="G10" s="7">
        <v>916.5</v>
      </c>
      <c r="H10" s="7">
        <v>458.25</v>
      </c>
      <c r="I10" s="7">
        <v>458.25</v>
      </c>
      <c r="J10" s="7">
        <v>1374.75</v>
      </c>
      <c r="K10" s="6" t="s">
        <v>172</v>
      </c>
      <c r="L10" s="8" t="s">
        <v>171</v>
      </c>
    </row>
    <row r="11" spans="2:12" x14ac:dyDescent="0.3">
      <c r="B11" s="4">
        <f t="shared" si="0"/>
        <v>7</v>
      </c>
      <c r="C11" s="5" t="s">
        <v>138</v>
      </c>
      <c r="D11" s="48" t="s">
        <v>11</v>
      </c>
      <c r="E11" s="6" t="s">
        <v>22</v>
      </c>
      <c r="F11" s="6" t="s">
        <v>182</v>
      </c>
      <c r="G11" s="7">
        <v>916.5</v>
      </c>
      <c r="H11" s="7">
        <v>458.25</v>
      </c>
      <c r="I11" s="7">
        <v>458.25</v>
      </c>
      <c r="J11" s="7">
        <v>1374.75</v>
      </c>
      <c r="K11" s="6" t="s">
        <v>172</v>
      </c>
      <c r="L11" s="8" t="s">
        <v>171</v>
      </c>
    </row>
    <row r="12" spans="2:12" x14ac:dyDescent="0.3">
      <c r="B12" s="4">
        <f t="shared" si="0"/>
        <v>8</v>
      </c>
      <c r="C12" s="5" t="s">
        <v>143</v>
      </c>
      <c r="D12" s="48" t="s">
        <v>11</v>
      </c>
      <c r="E12" s="6" t="s">
        <v>22</v>
      </c>
      <c r="F12" s="6" t="s">
        <v>182</v>
      </c>
      <c r="G12" s="7">
        <v>916.5</v>
      </c>
      <c r="H12" s="7">
        <v>458.25</v>
      </c>
      <c r="I12" s="7">
        <v>458.25</v>
      </c>
      <c r="J12" s="7">
        <v>1374.75</v>
      </c>
      <c r="K12" s="6" t="s">
        <v>172</v>
      </c>
      <c r="L12" s="8" t="s">
        <v>171</v>
      </c>
    </row>
    <row r="13" spans="2:12" x14ac:dyDescent="0.3">
      <c r="B13" s="4">
        <f t="shared" si="0"/>
        <v>9</v>
      </c>
      <c r="C13" s="5" t="s">
        <v>148</v>
      </c>
      <c r="D13" s="48" t="s">
        <v>11</v>
      </c>
      <c r="E13" s="6" t="s">
        <v>22</v>
      </c>
      <c r="F13" s="6" t="s">
        <v>182</v>
      </c>
      <c r="G13" s="7">
        <v>916.5</v>
      </c>
      <c r="H13" s="7">
        <v>458.25</v>
      </c>
      <c r="I13" s="7">
        <v>458.25</v>
      </c>
      <c r="J13" s="7">
        <v>1374.75</v>
      </c>
      <c r="K13" s="6" t="s">
        <v>172</v>
      </c>
      <c r="L13" s="8" t="s">
        <v>171</v>
      </c>
    </row>
    <row r="14" spans="2:12" x14ac:dyDescent="0.3">
      <c r="B14" s="4">
        <f t="shared" si="0"/>
        <v>10</v>
      </c>
      <c r="C14" s="5" t="s">
        <v>149</v>
      </c>
      <c r="D14" s="48" t="s">
        <v>11</v>
      </c>
      <c r="E14" s="6" t="s">
        <v>22</v>
      </c>
      <c r="F14" s="6" t="s">
        <v>182</v>
      </c>
      <c r="G14" s="7">
        <v>916.5</v>
      </c>
      <c r="H14" s="7">
        <v>458.25</v>
      </c>
      <c r="I14" s="7">
        <v>458.25</v>
      </c>
      <c r="J14" s="7">
        <v>1374.75</v>
      </c>
      <c r="K14" s="6" t="s">
        <v>172</v>
      </c>
      <c r="L14" s="8" t="s">
        <v>171</v>
      </c>
    </row>
    <row r="15" spans="2:12" x14ac:dyDescent="0.3">
      <c r="B15" s="4">
        <f t="shared" si="0"/>
        <v>11</v>
      </c>
      <c r="C15" s="5" t="s">
        <v>161</v>
      </c>
      <c r="D15" s="48" t="s">
        <v>11</v>
      </c>
      <c r="E15" s="6" t="s">
        <v>22</v>
      </c>
      <c r="F15" s="6" t="s">
        <v>182</v>
      </c>
      <c r="G15" s="7">
        <v>916.5</v>
      </c>
      <c r="H15" s="7">
        <v>458.25</v>
      </c>
      <c r="I15" s="7">
        <v>458.25</v>
      </c>
      <c r="J15" s="7">
        <v>1374.75</v>
      </c>
      <c r="K15" s="6" t="s">
        <v>172</v>
      </c>
      <c r="L15" s="8" t="s">
        <v>171</v>
      </c>
    </row>
    <row r="16" spans="2:12" x14ac:dyDescent="0.3">
      <c r="B16" s="4">
        <f t="shared" si="0"/>
        <v>12</v>
      </c>
      <c r="C16" s="5" t="s">
        <v>166</v>
      </c>
      <c r="D16" s="48" t="s">
        <v>11</v>
      </c>
      <c r="E16" s="6" t="s">
        <v>22</v>
      </c>
      <c r="F16" s="6" t="s">
        <v>182</v>
      </c>
      <c r="G16" s="7">
        <v>916.5</v>
      </c>
      <c r="H16" s="7">
        <v>458.25</v>
      </c>
      <c r="I16" s="7">
        <v>458.25</v>
      </c>
      <c r="J16" s="7">
        <v>1374.75</v>
      </c>
      <c r="K16" s="6" t="s">
        <v>172</v>
      </c>
      <c r="L16" s="8" t="s">
        <v>171</v>
      </c>
    </row>
    <row r="17" spans="2:12" x14ac:dyDescent="0.3">
      <c r="B17" s="4">
        <f t="shared" si="0"/>
        <v>13</v>
      </c>
      <c r="C17" s="5" t="s">
        <v>61</v>
      </c>
      <c r="D17" s="48" t="s">
        <v>11</v>
      </c>
      <c r="E17" s="6" t="s">
        <v>22</v>
      </c>
      <c r="F17" s="6" t="s">
        <v>182</v>
      </c>
      <c r="G17" s="7">
        <v>916.5</v>
      </c>
      <c r="H17" s="7">
        <v>458.25</v>
      </c>
      <c r="I17" s="7">
        <v>458.25</v>
      </c>
      <c r="J17" s="7">
        <v>458.25</v>
      </c>
      <c r="K17" s="6" t="s">
        <v>172</v>
      </c>
      <c r="L17" s="8" t="s">
        <v>170</v>
      </c>
    </row>
    <row r="18" spans="2:12" x14ac:dyDescent="0.3">
      <c r="B18" s="4">
        <f t="shared" si="0"/>
        <v>14</v>
      </c>
      <c r="C18" s="5" t="s">
        <v>141</v>
      </c>
      <c r="D18" s="48" t="s">
        <v>11</v>
      </c>
      <c r="E18" s="6" t="s">
        <v>22</v>
      </c>
      <c r="F18" s="6" t="s">
        <v>182</v>
      </c>
      <c r="G18" s="7">
        <v>916.5</v>
      </c>
      <c r="H18" s="7">
        <v>458.25</v>
      </c>
      <c r="I18" s="7">
        <v>458.25</v>
      </c>
      <c r="J18" s="7">
        <v>458.25</v>
      </c>
      <c r="K18" s="6" t="s">
        <v>172</v>
      </c>
      <c r="L18" s="8" t="s">
        <v>170</v>
      </c>
    </row>
    <row r="19" spans="2:12" ht="15" thickBot="1" x14ac:dyDescent="0.35">
      <c r="B19" s="4">
        <f t="shared" si="0"/>
        <v>15</v>
      </c>
      <c r="C19" s="5" t="s">
        <v>144</v>
      </c>
      <c r="D19" s="48" t="s">
        <v>11</v>
      </c>
      <c r="E19" s="6" t="s">
        <v>22</v>
      </c>
      <c r="F19" s="6" t="s">
        <v>182</v>
      </c>
      <c r="G19" s="36">
        <v>916.5</v>
      </c>
      <c r="H19" s="36">
        <v>458.25</v>
      </c>
      <c r="I19" s="36">
        <v>458.25</v>
      </c>
      <c r="J19" s="36">
        <v>458.25</v>
      </c>
      <c r="K19" s="6" t="s">
        <v>172</v>
      </c>
      <c r="L19" s="8" t="s">
        <v>170</v>
      </c>
    </row>
    <row r="20" spans="2:12" ht="15" thickTop="1" x14ac:dyDescent="0.3">
      <c r="B20" s="4"/>
      <c r="C20" s="5"/>
      <c r="D20" s="6"/>
      <c r="E20" s="6"/>
      <c r="F20" s="6"/>
      <c r="G20" s="37">
        <f>SUM(G5:G19)</f>
        <v>13747.5</v>
      </c>
      <c r="H20" s="37">
        <f>SUM(H5:H19)</f>
        <v>6873.75</v>
      </c>
      <c r="I20" s="37">
        <f>SUM(I5:I19)</f>
        <v>6873.75</v>
      </c>
      <c r="J20" s="37">
        <f>SUM(J5:J19)</f>
        <v>17871.75</v>
      </c>
      <c r="K20" s="6"/>
      <c r="L20" s="8"/>
    </row>
    <row r="21" spans="2:12" x14ac:dyDescent="0.3">
      <c r="B21" s="4">
        <f>+B19+1</f>
        <v>16</v>
      </c>
      <c r="C21" s="5" t="s">
        <v>146</v>
      </c>
      <c r="D21" s="49" t="s">
        <v>7</v>
      </c>
      <c r="E21" s="6" t="s">
        <v>22</v>
      </c>
      <c r="F21" s="6" t="s">
        <v>182</v>
      </c>
      <c r="G21" s="7">
        <v>916.5</v>
      </c>
      <c r="H21" s="7">
        <v>458.25</v>
      </c>
      <c r="I21" s="7">
        <v>458.25</v>
      </c>
      <c r="J21" s="7">
        <v>1374.75</v>
      </c>
      <c r="K21" s="6" t="s">
        <v>172</v>
      </c>
      <c r="L21" s="8" t="s">
        <v>171</v>
      </c>
    </row>
    <row r="22" spans="2:12" x14ac:dyDescent="0.3">
      <c r="B22" s="4">
        <f>+B21+1</f>
        <v>17</v>
      </c>
      <c r="C22" s="5" t="s">
        <v>147</v>
      </c>
      <c r="D22" s="49" t="s">
        <v>7</v>
      </c>
      <c r="E22" s="6" t="s">
        <v>22</v>
      </c>
      <c r="F22" s="6" t="s">
        <v>182</v>
      </c>
      <c r="G22" s="7">
        <v>916.5</v>
      </c>
      <c r="H22" s="7">
        <v>458.25</v>
      </c>
      <c r="I22" s="7">
        <v>458.25</v>
      </c>
      <c r="J22" s="7">
        <v>1374.75</v>
      </c>
      <c r="K22" s="6" t="s">
        <v>172</v>
      </c>
      <c r="L22" s="8" t="s">
        <v>171</v>
      </c>
    </row>
    <row r="23" spans="2:12" x14ac:dyDescent="0.3">
      <c r="B23" s="4">
        <f t="shared" ref="B23:B24" si="1">+B22+1</f>
        <v>18</v>
      </c>
      <c r="C23" s="5" t="s">
        <v>160</v>
      </c>
      <c r="D23" s="49" t="s">
        <v>7</v>
      </c>
      <c r="E23" s="6" t="s">
        <v>22</v>
      </c>
      <c r="F23" s="6" t="s">
        <v>182</v>
      </c>
      <c r="G23" s="7">
        <v>916.5</v>
      </c>
      <c r="H23" s="7">
        <v>458.25</v>
      </c>
      <c r="I23" s="7">
        <v>458.25</v>
      </c>
      <c r="J23" s="7">
        <v>1374.75</v>
      </c>
      <c r="K23" s="6" t="s">
        <v>172</v>
      </c>
      <c r="L23" s="8" t="s">
        <v>171</v>
      </c>
    </row>
    <row r="24" spans="2:12" ht="15" thickBot="1" x14ac:dyDescent="0.35">
      <c r="B24" s="4">
        <f t="shared" si="1"/>
        <v>19</v>
      </c>
      <c r="C24" s="5" t="s">
        <v>139</v>
      </c>
      <c r="D24" s="49" t="s">
        <v>7</v>
      </c>
      <c r="E24" s="6" t="s">
        <v>22</v>
      </c>
      <c r="F24" s="6" t="s">
        <v>182</v>
      </c>
      <c r="G24" s="36">
        <v>1833</v>
      </c>
      <c r="H24" s="36">
        <v>916.5</v>
      </c>
      <c r="I24" s="36">
        <v>916.5</v>
      </c>
      <c r="J24" s="36">
        <v>916.5</v>
      </c>
      <c r="K24" s="6" t="s">
        <v>173</v>
      </c>
      <c r="L24" s="8" t="s">
        <v>170</v>
      </c>
    </row>
    <row r="25" spans="2:12" ht="15" thickTop="1" x14ac:dyDescent="0.3">
      <c r="B25" s="4"/>
      <c r="C25" s="5"/>
      <c r="D25" s="6"/>
      <c r="E25" s="6"/>
      <c r="F25" s="6"/>
      <c r="G25" s="37">
        <f>SUM(G21:G24)</f>
        <v>4582.5</v>
      </c>
      <c r="H25" s="37">
        <f>SUM(H21:H24)</f>
        <v>2291.25</v>
      </c>
      <c r="I25" s="37">
        <f>SUM(I21:I24)</f>
        <v>2291.25</v>
      </c>
      <c r="J25" s="37">
        <f>SUM(J21:J24)</f>
        <v>5040.75</v>
      </c>
      <c r="K25" s="6"/>
      <c r="L25" s="8"/>
    </row>
    <row r="26" spans="2:12" x14ac:dyDescent="0.3">
      <c r="B26" s="4">
        <f>+B24+1</f>
        <v>20</v>
      </c>
      <c r="C26" s="5" t="s">
        <v>88</v>
      </c>
      <c r="D26" s="50" t="s">
        <v>10</v>
      </c>
      <c r="E26" s="6" t="s">
        <v>22</v>
      </c>
      <c r="F26" s="6" t="s">
        <v>182</v>
      </c>
      <c r="G26" s="7">
        <v>1833</v>
      </c>
      <c r="H26" s="7">
        <v>916.5</v>
      </c>
      <c r="I26" s="7">
        <v>916.5</v>
      </c>
      <c r="J26" s="7">
        <v>916.5</v>
      </c>
      <c r="K26" s="6" t="s">
        <v>173</v>
      </c>
      <c r="L26" s="8" t="s">
        <v>170</v>
      </c>
    </row>
    <row r="27" spans="2:12" x14ac:dyDescent="0.3">
      <c r="B27" s="4">
        <f>+B26+1</f>
        <v>21</v>
      </c>
      <c r="C27" s="5" t="s">
        <v>92</v>
      </c>
      <c r="D27" s="50" t="s">
        <v>10</v>
      </c>
      <c r="E27" s="6" t="s">
        <v>22</v>
      </c>
      <c r="F27" s="6" t="s">
        <v>182</v>
      </c>
      <c r="G27" s="7">
        <v>916.5</v>
      </c>
      <c r="H27" s="7">
        <v>458.25</v>
      </c>
      <c r="I27" s="7">
        <v>458.25</v>
      </c>
      <c r="J27" s="7">
        <v>458.25</v>
      </c>
      <c r="K27" s="6" t="s">
        <v>172</v>
      </c>
      <c r="L27" s="8" t="s">
        <v>170</v>
      </c>
    </row>
    <row r="28" spans="2:12" ht="15" thickBot="1" x14ac:dyDescent="0.35">
      <c r="B28" s="4">
        <f>+B27+1</f>
        <v>22</v>
      </c>
      <c r="C28" s="5" t="s">
        <v>93</v>
      </c>
      <c r="D28" s="50" t="s">
        <v>10</v>
      </c>
      <c r="E28" s="6" t="s">
        <v>22</v>
      </c>
      <c r="F28" s="6" t="s">
        <v>182</v>
      </c>
      <c r="G28" s="36">
        <v>916.5</v>
      </c>
      <c r="H28" s="36">
        <v>458.25</v>
      </c>
      <c r="I28" s="36">
        <v>458.25</v>
      </c>
      <c r="J28" s="36">
        <v>458.25</v>
      </c>
      <c r="K28" s="6" t="s">
        <v>172</v>
      </c>
      <c r="L28" s="8" t="s">
        <v>170</v>
      </c>
    </row>
    <row r="29" spans="2:12" ht="15" thickTop="1" x14ac:dyDescent="0.3">
      <c r="B29" s="4"/>
      <c r="C29" s="5"/>
      <c r="D29" s="6"/>
      <c r="E29" s="6"/>
      <c r="F29" s="6"/>
      <c r="G29" s="37">
        <f>SUM(G26:G28)</f>
        <v>3666</v>
      </c>
      <c r="H29" s="37">
        <f>SUM(H26:H28)</f>
        <v>1833</v>
      </c>
      <c r="I29" s="37">
        <f>SUM(I26:I28)</f>
        <v>1833</v>
      </c>
      <c r="J29" s="37">
        <f>SUM(J26:J28)</f>
        <v>1833</v>
      </c>
      <c r="K29" s="6"/>
      <c r="L29" s="8"/>
    </row>
    <row r="30" spans="2:12" x14ac:dyDescent="0.3">
      <c r="B30" s="4">
        <f>+B28+1</f>
        <v>23</v>
      </c>
      <c r="C30" s="5" t="s">
        <v>56</v>
      </c>
      <c r="D30" s="51" t="s">
        <v>6</v>
      </c>
      <c r="E30" s="6" t="s">
        <v>22</v>
      </c>
      <c r="F30" s="6" t="s">
        <v>182</v>
      </c>
      <c r="G30" s="7">
        <v>1833</v>
      </c>
      <c r="H30" s="7">
        <v>916.5</v>
      </c>
      <c r="I30" s="7">
        <v>916.5</v>
      </c>
      <c r="J30" s="7">
        <v>2749.5</v>
      </c>
      <c r="K30" s="6" t="s">
        <v>173</v>
      </c>
      <c r="L30" s="8" t="s">
        <v>171</v>
      </c>
    </row>
    <row r="31" spans="2:12" x14ac:dyDescent="0.3">
      <c r="B31" s="4">
        <f>+B30+1</f>
        <v>24</v>
      </c>
      <c r="C31" s="5" t="s">
        <v>114</v>
      </c>
      <c r="D31" s="51" t="s">
        <v>6</v>
      </c>
      <c r="E31" s="6" t="s">
        <v>22</v>
      </c>
      <c r="F31" s="6" t="s">
        <v>182</v>
      </c>
      <c r="G31" s="7">
        <v>916.5</v>
      </c>
      <c r="H31" s="7">
        <v>458.25</v>
      </c>
      <c r="I31" s="7">
        <v>458.25</v>
      </c>
      <c r="J31" s="7">
        <v>1374.75</v>
      </c>
      <c r="K31" s="6" t="s">
        <v>172</v>
      </c>
      <c r="L31" s="8" t="s">
        <v>171</v>
      </c>
    </row>
    <row r="32" spans="2:12" x14ac:dyDescent="0.3">
      <c r="B32" s="4">
        <f t="shared" ref="B32:B34" si="2">+B31+1</f>
        <v>25</v>
      </c>
      <c r="C32" s="5" t="s">
        <v>117</v>
      </c>
      <c r="D32" s="51" t="s">
        <v>6</v>
      </c>
      <c r="E32" s="6" t="s">
        <v>22</v>
      </c>
      <c r="F32" s="6" t="s">
        <v>182</v>
      </c>
      <c r="G32" s="7">
        <v>1833</v>
      </c>
      <c r="H32" s="7">
        <v>916.5</v>
      </c>
      <c r="I32" s="7">
        <v>916.5</v>
      </c>
      <c r="J32" s="7">
        <v>2749.5</v>
      </c>
      <c r="K32" s="6" t="s">
        <v>173</v>
      </c>
      <c r="L32" s="8" t="s">
        <v>171</v>
      </c>
    </row>
    <row r="33" spans="2:12" x14ac:dyDescent="0.3">
      <c r="B33" s="4">
        <f t="shared" si="2"/>
        <v>26</v>
      </c>
      <c r="C33" s="5" t="s">
        <v>145</v>
      </c>
      <c r="D33" s="51" t="s">
        <v>6</v>
      </c>
      <c r="E33" s="6" t="s">
        <v>22</v>
      </c>
      <c r="F33" s="6" t="s">
        <v>182</v>
      </c>
      <c r="G33" s="7">
        <v>916.5</v>
      </c>
      <c r="H33" s="7">
        <v>458.25</v>
      </c>
      <c r="I33" s="7">
        <v>458.25</v>
      </c>
      <c r="J33" s="7">
        <v>1374.75</v>
      </c>
      <c r="K33" s="6" t="s">
        <v>172</v>
      </c>
      <c r="L33" s="8" t="s">
        <v>171</v>
      </c>
    </row>
    <row r="34" spans="2:12" ht="15" thickBot="1" x14ac:dyDescent="0.35">
      <c r="B34" s="4">
        <f t="shared" si="2"/>
        <v>27</v>
      </c>
      <c r="C34" s="5" t="s">
        <v>91</v>
      </c>
      <c r="D34" s="51" t="s">
        <v>6</v>
      </c>
      <c r="E34" s="6" t="s">
        <v>22</v>
      </c>
      <c r="F34" s="6" t="s">
        <v>182</v>
      </c>
      <c r="G34" s="36">
        <v>916.5</v>
      </c>
      <c r="H34" s="36">
        <v>458.25</v>
      </c>
      <c r="I34" s="36">
        <v>458.25</v>
      </c>
      <c r="J34" s="36">
        <v>458.25</v>
      </c>
      <c r="K34" s="6" t="s">
        <v>172</v>
      </c>
      <c r="L34" s="8" t="s">
        <v>170</v>
      </c>
    </row>
    <row r="35" spans="2:12" ht="15" thickTop="1" x14ac:dyDescent="0.3">
      <c r="B35" s="4"/>
      <c r="C35" s="5"/>
      <c r="D35" s="6"/>
      <c r="E35" s="6"/>
      <c r="F35" s="6"/>
      <c r="G35" s="37">
        <f>SUM(G30:G34)</f>
        <v>6415.5</v>
      </c>
      <c r="H35" s="37">
        <f>SUM(H30:H34)</f>
        <v>3207.75</v>
      </c>
      <c r="I35" s="37">
        <f>SUM(I30:I34)</f>
        <v>3207.75</v>
      </c>
      <c r="J35" s="37">
        <f>SUM(J30:J34)</f>
        <v>8706.75</v>
      </c>
      <c r="K35" s="6"/>
      <c r="L35" s="8"/>
    </row>
    <row r="36" spans="2:12" x14ac:dyDescent="0.3">
      <c r="B36" s="4">
        <f>+B34+1</f>
        <v>28</v>
      </c>
      <c r="C36" s="5" t="s">
        <v>119</v>
      </c>
      <c r="D36" s="48" t="s">
        <v>5</v>
      </c>
      <c r="E36" s="6" t="s">
        <v>22</v>
      </c>
      <c r="F36" s="6" t="s">
        <v>182</v>
      </c>
      <c r="G36" s="7">
        <v>916.5</v>
      </c>
      <c r="H36" s="7">
        <v>458.25</v>
      </c>
      <c r="I36" s="7">
        <v>458.25</v>
      </c>
      <c r="J36" s="7">
        <v>1374.75</v>
      </c>
      <c r="K36" s="6" t="s">
        <v>172</v>
      </c>
      <c r="L36" s="8" t="s">
        <v>171</v>
      </c>
    </row>
    <row r="37" spans="2:12" x14ac:dyDescent="0.3">
      <c r="B37" s="4">
        <f>+B36+1</f>
        <v>29</v>
      </c>
      <c r="C37" s="5" t="s">
        <v>156</v>
      </c>
      <c r="D37" s="48" t="s">
        <v>5</v>
      </c>
      <c r="E37" s="6" t="s">
        <v>22</v>
      </c>
      <c r="F37" s="6" t="s">
        <v>182</v>
      </c>
      <c r="G37" s="7">
        <v>916.5</v>
      </c>
      <c r="H37" s="7">
        <v>458.25</v>
      </c>
      <c r="I37" s="7">
        <v>458.25</v>
      </c>
      <c r="J37" s="7">
        <v>1374.75</v>
      </c>
      <c r="K37" s="6" t="s">
        <v>172</v>
      </c>
      <c r="L37" s="8" t="s">
        <v>171</v>
      </c>
    </row>
    <row r="38" spans="2:12" ht="15" thickBot="1" x14ac:dyDescent="0.35">
      <c r="B38" s="4">
        <f>+B37+1</f>
        <v>30</v>
      </c>
      <c r="C38" s="5" t="s">
        <v>164</v>
      </c>
      <c r="D38" s="48" t="s">
        <v>5</v>
      </c>
      <c r="E38" s="6" t="s">
        <v>22</v>
      </c>
      <c r="F38" s="6" t="s">
        <v>182</v>
      </c>
      <c r="G38" s="36">
        <v>916.5</v>
      </c>
      <c r="H38" s="36">
        <v>458.25</v>
      </c>
      <c r="I38" s="36">
        <v>458.25</v>
      </c>
      <c r="J38" s="36">
        <v>1374.75</v>
      </c>
      <c r="K38" s="6" t="s">
        <v>172</v>
      </c>
      <c r="L38" s="8" t="s">
        <v>171</v>
      </c>
    </row>
    <row r="39" spans="2:12" ht="15" thickTop="1" x14ac:dyDescent="0.3">
      <c r="B39" s="4"/>
      <c r="C39" s="5"/>
      <c r="D39" s="6"/>
      <c r="E39" s="6"/>
      <c r="F39" s="6"/>
      <c r="G39" s="37">
        <f>SUM(G36:G38)</f>
        <v>2749.5</v>
      </c>
      <c r="H39" s="37">
        <f>SUM(H36:H38)</f>
        <v>1374.75</v>
      </c>
      <c r="I39" s="37">
        <f>SUM(I36:I38)</f>
        <v>1374.75</v>
      </c>
      <c r="J39" s="37">
        <f>SUM(J36:J38)</f>
        <v>4124.25</v>
      </c>
      <c r="K39" s="6"/>
      <c r="L39" s="8"/>
    </row>
    <row r="40" spans="2:12" x14ac:dyDescent="0.3">
      <c r="B40" s="4">
        <f>+B38+1</f>
        <v>31</v>
      </c>
      <c r="C40" s="5" t="s">
        <v>85</v>
      </c>
      <c r="D40" s="52" t="s">
        <v>8</v>
      </c>
      <c r="E40" s="6" t="s">
        <v>22</v>
      </c>
      <c r="F40" s="6" t="s">
        <v>182</v>
      </c>
      <c r="G40" s="7">
        <v>916.5</v>
      </c>
      <c r="H40" s="7">
        <v>458.25</v>
      </c>
      <c r="I40" s="7">
        <v>458.25</v>
      </c>
      <c r="J40" s="7">
        <v>1374.75</v>
      </c>
      <c r="K40" s="6" t="s">
        <v>172</v>
      </c>
      <c r="L40" s="8" t="s">
        <v>171</v>
      </c>
    </row>
    <row r="41" spans="2:12" x14ac:dyDescent="0.3">
      <c r="B41" s="4">
        <f>+B40+1</f>
        <v>32</v>
      </c>
      <c r="C41" s="5" t="s">
        <v>86</v>
      </c>
      <c r="D41" s="52" t="s">
        <v>8</v>
      </c>
      <c r="E41" s="6" t="s">
        <v>22</v>
      </c>
      <c r="F41" s="6" t="s">
        <v>182</v>
      </c>
      <c r="G41" s="7">
        <v>916.5</v>
      </c>
      <c r="H41" s="7">
        <v>458.25</v>
      </c>
      <c r="I41" s="7">
        <v>458.25</v>
      </c>
      <c r="J41" s="7">
        <v>1374.75</v>
      </c>
      <c r="K41" s="6" t="s">
        <v>172</v>
      </c>
      <c r="L41" s="8" t="s">
        <v>171</v>
      </c>
    </row>
    <row r="42" spans="2:12" x14ac:dyDescent="0.3">
      <c r="B42" s="4">
        <f t="shared" ref="B42:B57" si="3">+B41+1</f>
        <v>33</v>
      </c>
      <c r="C42" s="5" t="s">
        <v>101</v>
      </c>
      <c r="D42" s="52" t="s">
        <v>8</v>
      </c>
      <c r="E42" s="6" t="s">
        <v>22</v>
      </c>
      <c r="F42" s="6" t="s">
        <v>182</v>
      </c>
      <c r="G42" s="7">
        <v>1833</v>
      </c>
      <c r="H42" s="7">
        <v>916.5</v>
      </c>
      <c r="I42" s="7">
        <v>916.5</v>
      </c>
      <c r="J42" s="7">
        <v>2749.5</v>
      </c>
      <c r="K42" s="6" t="s">
        <v>173</v>
      </c>
      <c r="L42" s="8" t="s">
        <v>171</v>
      </c>
    </row>
    <row r="43" spans="2:12" x14ac:dyDescent="0.3">
      <c r="B43" s="4">
        <f t="shared" si="3"/>
        <v>34</v>
      </c>
      <c r="C43" s="5" t="s">
        <v>134</v>
      </c>
      <c r="D43" s="52" t="s">
        <v>8</v>
      </c>
      <c r="E43" s="6" t="s">
        <v>22</v>
      </c>
      <c r="F43" s="6" t="s">
        <v>182</v>
      </c>
      <c r="G43" s="7">
        <v>1833</v>
      </c>
      <c r="H43" s="7">
        <v>916.5</v>
      </c>
      <c r="I43" s="7">
        <v>916.5</v>
      </c>
      <c r="J43" s="7">
        <v>2749.5</v>
      </c>
      <c r="K43" s="6" t="s">
        <v>173</v>
      </c>
      <c r="L43" s="8" t="s">
        <v>171</v>
      </c>
    </row>
    <row r="44" spans="2:12" x14ac:dyDescent="0.3">
      <c r="B44" s="4">
        <f t="shared" si="3"/>
        <v>35</v>
      </c>
      <c r="C44" s="5" t="s">
        <v>76</v>
      </c>
      <c r="D44" s="52" t="s">
        <v>8</v>
      </c>
      <c r="E44" s="6" t="s">
        <v>22</v>
      </c>
      <c r="F44" s="6" t="s">
        <v>182</v>
      </c>
      <c r="G44" s="7">
        <v>916.5</v>
      </c>
      <c r="H44" s="7">
        <v>458.25</v>
      </c>
      <c r="I44" s="7">
        <v>458.25</v>
      </c>
      <c r="J44" s="7">
        <v>458.25</v>
      </c>
      <c r="K44" s="6" t="s">
        <v>172</v>
      </c>
      <c r="L44" s="8" t="s">
        <v>170</v>
      </c>
    </row>
    <row r="45" spans="2:12" x14ac:dyDescent="0.3">
      <c r="B45" s="4">
        <f t="shared" si="3"/>
        <v>36</v>
      </c>
      <c r="C45" s="5" t="s">
        <v>80</v>
      </c>
      <c r="D45" s="52" t="s">
        <v>8</v>
      </c>
      <c r="E45" s="6" t="s">
        <v>22</v>
      </c>
      <c r="F45" s="6" t="s">
        <v>182</v>
      </c>
      <c r="G45" s="7">
        <v>1833</v>
      </c>
      <c r="H45" s="7">
        <v>916.5</v>
      </c>
      <c r="I45" s="7">
        <v>916.5</v>
      </c>
      <c r="J45" s="7">
        <v>916.5</v>
      </c>
      <c r="K45" s="6" t="s">
        <v>173</v>
      </c>
      <c r="L45" s="8" t="s">
        <v>170</v>
      </c>
    </row>
    <row r="46" spans="2:12" x14ac:dyDescent="0.3">
      <c r="B46" s="4">
        <f t="shared" si="3"/>
        <v>37</v>
      </c>
      <c r="C46" s="5" t="s">
        <v>81</v>
      </c>
      <c r="D46" s="52" t="s">
        <v>8</v>
      </c>
      <c r="E46" s="6" t="s">
        <v>22</v>
      </c>
      <c r="F46" s="6" t="s">
        <v>182</v>
      </c>
      <c r="G46" s="7">
        <v>916.5</v>
      </c>
      <c r="H46" s="7">
        <v>458.25</v>
      </c>
      <c r="I46" s="7">
        <v>458.25</v>
      </c>
      <c r="J46" s="7">
        <v>458.25</v>
      </c>
      <c r="K46" s="6" t="s">
        <v>172</v>
      </c>
      <c r="L46" s="8" t="s">
        <v>170</v>
      </c>
    </row>
    <row r="47" spans="2:12" x14ac:dyDescent="0.3">
      <c r="B47" s="4">
        <f t="shared" si="3"/>
        <v>38</v>
      </c>
      <c r="C47" s="5" t="s">
        <v>94</v>
      </c>
      <c r="D47" s="52" t="s">
        <v>8</v>
      </c>
      <c r="E47" s="6" t="s">
        <v>22</v>
      </c>
      <c r="F47" s="6" t="s">
        <v>182</v>
      </c>
      <c r="G47" s="7">
        <v>916.5</v>
      </c>
      <c r="H47" s="7">
        <v>458.25</v>
      </c>
      <c r="I47" s="7">
        <v>458.25</v>
      </c>
      <c r="J47" s="7">
        <v>458.25</v>
      </c>
      <c r="K47" s="6" t="s">
        <v>172</v>
      </c>
      <c r="L47" s="8" t="s">
        <v>170</v>
      </c>
    </row>
    <row r="48" spans="2:12" x14ac:dyDescent="0.3">
      <c r="B48" s="4">
        <f t="shared" si="3"/>
        <v>39</v>
      </c>
      <c r="C48" s="5" t="s">
        <v>96</v>
      </c>
      <c r="D48" s="52" t="s">
        <v>8</v>
      </c>
      <c r="E48" s="6" t="s">
        <v>22</v>
      </c>
      <c r="F48" s="6" t="s">
        <v>182</v>
      </c>
      <c r="G48" s="7">
        <v>916.5</v>
      </c>
      <c r="H48" s="7">
        <v>458.25</v>
      </c>
      <c r="I48" s="7">
        <v>458.25</v>
      </c>
      <c r="J48" s="7">
        <v>458.25</v>
      </c>
      <c r="K48" s="6" t="s">
        <v>172</v>
      </c>
      <c r="L48" s="8" t="s">
        <v>170</v>
      </c>
    </row>
    <row r="49" spans="2:12" x14ac:dyDescent="0.3">
      <c r="B49" s="4">
        <f t="shared" si="3"/>
        <v>40</v>
      </c>
      <c r="C49" s="5" t="s">
        <v>104</v>
      </c>
      <c r="D49" s="52" t="s">
        <v>8</v>
      </c>
      <c r="E49" s="6" t="s">
        <v>22</v>
      </c>
      <c r="F49" s="6" t="s">
        <v>182</v>
      </c>
      <c r="G49" s="7">
        <v>916.5</v>
      </c>
      <c r="H49" s="7">
        <v>458.25</v>
      </c>
      <c r="I49" s="7">
        <v>458.25</v>
      </c>
      <c r="J49" s="7">
        <v>458.25</v>
      </c>
      <c r="K49" s="6" t="s">
        <v>172</v>
      </c>
      <c r="L49" s="8" t="s">
        <v>170</v>
      </c>
    </row>
    <row r="50" spans="2:12" x14ac:dyDescent="0.3">
      <c r="B50" s="4">
        <f t="shared" si="3"/>
        <v>41</v>
      </c>
      <c r="C50" s="5" t="s">
        <v>111</v>
      </c>
      <c r="D50" s="52" t="s">
        <v>8</v>
      </c>
      <c r="E50" s="6" t="s">
        <v>22</v>
      </c>
      <c r="F50" s="6" t="s">
        <v>182</v>
      </c>
      <c r="G50" s="7">
        <v>224.85000000000002</v>
      </c>
      <c r="H50" s="7">
        <v>458.25</v>
      </c>
      <c r="I50" s="7">
        <v>458.25</v>
      </c>
      <c r="J50" s="7">
        <v>458.25</v>
      </c>
      <c r="K50" s="6" t="s">
        <v>172</v>
      </c>
      <c r="L50" s="8" t="s">
        <v>170</v>
      </c>
    </row>
    <row r="51" spans="2:12" x14ac:dyDescent="0.3">
      <c r="B51" s="4">
        <f t="shared" si="3"/>
        <v>42</v>
      </c>
      <c r="C51" s="5" t="s">
        <v>123</v>
      </c>
      <c r="D51" s="52" t="s">
        <v>8</v>
      </c>
      <c r="E51" s="6" t="s">
        <v>22</v>
      </c>
      <c r="F51" s="6" t="s">
        <v>182</v>
      </c>
      <c r="G51" s="7">
        <v>916.5</v>
      </c>
      <c r="H51" s="7">
        <v>458.25</v>
      </c>
      <c r="I51" s="7">
        <v>458.25</v>
      </c>
      <c r="J51" s="7">
        <v>458.25</v>
      </c>
      <c r="K51" s="6" t="s">
        <v>172</v>
      </c>
      <c r="L51" s="8" t="s">
        <v>170</v>
      </c>
    </row>
    <row r="52" spans="2:12" x14ac:dyDescent="0.3">
      <c r="B52" s="4">
        <f t="shared" si="3"/>
        <v>43</v>
      </c>
      <c r="C52" s="5" t="s">
        <v>124</v>
      </c>
      <c r="D52" s="52" t="s">
        <v>8</v>
      </c>
      <c r="E52" s="6" t="s">
        <v>22</v>
      </c>
      <c r="F52" s="6" t="s">
        <v>182</v>
      </c>
      <c r="G52" s="7">
        <v>1833</v>
      </c>
      <c r="H52" s="7">
        <v>916.5</v>
      </c>
      <c r="I52" s="7">
        <v>916.5</v>
      </c>
      <c r="J52" s="7">
        <v>916.5</v>
      </c>
      <c r="K52" s="6" t="s">
        <v>173</v>
      </c>
      <c r="L52" s="8" t="s">
        <v>170</v>
      </c>
    </row>
    <row r="53" spans="2:12" x14ac:dyDescent="0.3">
      <c r="B53" s="4">
        <f t="shared" si="3"/>
        <v>44</v>
      </c>
      <c r="C53" s="5" t="s">
        <v>125</v>
      </c>
      <c r="D53" s="52" t="s">
        <v>8</v>
      </c>
      <c r="E53" s="6" t="s">
        <v>22</v>
      </c>
      <c r="F53" s="6" t="s">
        <v>182</v>
      </c>
      <c r="G53" s="7">
        <v>916.5</v>
      </c>
      <c r="H53" s="7">
        <v>458.25</v>
      </c>
      <c r="I53" s="7">
        <v>458.25</v>
      </c>
      <c r="J53" s="7">
        <v>458.25</v>
      </c>
      <c r="K53" s="6" t="s">
        <v>172</v>
      </c>
      <c r="L53" s="8" t="s">
        <v>170</v>
      </c>
    </row>
    <row r="54" spans="2:12" x14ac:dyDescent="0.3">
      <c r="B54" s="4">
        <f t="shared" si="3"/>
        <v>45</v>
      </c>
      <c r="C54" s="5" t="s">
        <v>128</v>
      </c>
      <c r="D54" s="52" t="s">
        <v>8</v>
      </c>
      <c r="E54" s="6" t="s">
        <v>22</v>
      </c>
      <c r="F54" s="6" t="s">
        <v>182</v>
      </c>
      <c r="G54" s="7">
        <v>916.5</v>
      </c>
      <c r="H54" s="7">
        <v>458.25</v>
      </c>
      <c r="I54" s="7">
        <v>458.25</v>
      </c>
      <c r="J54" s="7">
        <v>458.25</v>
      </c>
      <c r="K54" s="6" t="s">
        <v>172</v>
      </c>
      <c r="L54" s="8" t="s">
        <v>170</v>
      </c>
    </row>
    <row r="55" spans="2:12" x14ac:dyDescent="0.3">
      <c r="B55" s="4">
        <f t="shared" si="3"/>
        <v>46</v>
      </c>
      <c r="C55" s="5" t="s">
        <v>129</v>
      </c>
      <c r="D55" s="52" t="s">
        <v>8</v>
      </c>
      <c r="E55" s="6" t="s">
        <v>22</v>
      </c>
      <c r="F55" s="6" t="s">
        <v>182</v>
      </c>
      <c r="G55" s="7">
        <v>916.5</v>
      </c>
      <c r="H55" s="7">
        <v>458.25</v>
      </c>
      <c r="I55" s="7">
        <v>458.25</v>
      </c>
      <c r="J55" s="7">
        <v>458.25</v>
      </c>
      <c r="K55" s="6" t="s">
        <v>172</v>
      </c>
      <c r="L55" s="8" t="s">
        <v>170</v>
      </c>
    </row>
    <row r="56" spans="2:12" x14ac:dyDescent="0.3">
      <c r="B56" s="4">
        <f t="shared" si="3"/>
        <v>47</v>
      </c>
      <c r="C56" s="5" t="s">
        <v>130</v>
      </c>
      <c r="D56" s="52" t="s">
        <v>8</v>
      </c>
      <c r="E56" s="6" t="s">
        <v>22</v>
      </c>
      <c r="F56" s="6" t="s">
        <v>182</v>
      </c>
      <c r="G56" s="7">
        <v>1833</v>
      </c>
      <c r="H56" s="7">
        <v>916.5</v>
      </c>
      <c r="I56" s="7">
        <v>916.5</v>
      </c>
      <c r="J56" s="7">
        <v>916.5</v>
      </c>
      <c r="K56" s="6" t="s">
        <v>173</v>
      </c>
      <c r="L56" s="8" t="s">
        <v>170</v>
      </c>
    </row>
    <row r="57" spans="2:12" ht="15" thickBot="1" x14ac:dyDescent="0.35">
      <c r="B57" s="4">
        <f t="shared" si="3"/>
        <v>48</v>
      </c>
      <c r="C57" s="5" t="s">
        <v>153</v>
      </c>
      <c r="D57" s="52" t="s">
        <v>8</v>
      </c>
      <c r="E57" s="6" t="s">
        <v>22</v>
      </c>
      <c r="F57" s="6" t="s">
        <v>182</v>
      </c>
      <c r="G57" s="36">
        <v>916.5</v>
      </c>
      <c r="H57" s="36">
        <v>458.25</v>
      </c>
      <c r="I57" s="36">
        <v>458.25</v>
      </c>
      <c r="J57" s="36">
        <v>458.25</v>
      </c>
      <c r="K57" s="6" t="s">
        <v>172</v>
      </c>
      <c r="L57" s="8" t="s">
        <v>170</v>
      </c>
    </row>
    <row r="58" spans="2:12" ht="15" thickTop="1" x14ac:dyDescent="0.3">
      <c r="B58" s="4"/>
      <c r="C58" s="5"/>
      <c r="D58" s="6"/>
      <c r="E58" s="6"/>
      <c r="F58" s="6"/>
      <c r="G58" s="37">
        <f>SUM(G40:G57)</f>
        <v>20387.849999999999</v>
      </c>
      <c r="H58" s="37">
        <f>SUM(H40:H57)</f>
        <v>10539.75</v>
      </c>
      <c r="I58" s="37">
        <f>SUM(I40:I57)</f>
        <v>10539.75</v>
      </c>
      <c r="J58" s="37">
        <f>SUM(J40:J57)</f>
        <v>16038.75</v>
      </c>
      <c r="K58" s="6"/>
      <c r="L58" s="8"/>
    </row>
    <row r="59" spans="2:12" x14ac:dyDescent="0.3">
      <c r="B59" s="4">
        <f>+B57+1</f>
        <v>49</v>
      </c>
      <c r="C59" s="5" t="s">
        <v>107</v>
      </c>
      <c r="D59" s="53" t="s">
        <v>9</v>
      </c>
      <c r="E59" s="6" t="s">
        <v>22</v>
      </c>
      <c r="F59" s="6" t="s">
        <v>182</v>
      </c>
      <c r="G59" s="7">
        <v>916.5</v>
      </c>
      <c r="H59" s="7">
        <v>458.25</v>
      </c>
      <c r="I59" s="7">
        <v>458.25</v>
      </c>
      <c r="J59" s="7">
        <v>1374.75</v>
      </c>
      <c r="K59" s="6" t="s">
        <v>172</v>
      </c>
      <c r="L59" s="8" t="s">
        <v>171</v>
      </c>
    </row>
    <row r="60" spans="2:12" x14ac:dyDescent="0.3">
      <c r="B60" s="4">
        <f>+B59+1</f>
        <v>50</v>
      </c>
      <c r="C60" s="5" t="s">
        <v>113</v>
      </c>
      <c r="D60" s="53" t="s">
        <v>9</v>
      </c>
      <c r="E60" s="6" t="s">
        <v>22</v>
      </c>
      <c r="F60" s="6" t="s">
        <v>182</v>
      </c>
      <c r="G60" s="7">
        <v>916.5</v>
      </c>
      <c r="H60" s="7">
        <v>458.25</v>
      </c>
      <c r="I60" s="7">
        <v>458.25</v>
      </c>
      <c r="J60" s="7">
        <v>1374.75</v>
      </c>
      <c r="K60" s="6" t="s">
        <v>172</v>
      </c>
      <c r="L60" s="8" t="s">
        <v>171</v>
      </c>
    </row>
    <row r="61" spans="2:12" x14ac:dyDescent="0.3">
      <c r="B61" s="4">
        <f t="shared" ref="B61:B67" si="4">+B60+1</f>
        <v>51</v>
      </c>
      <c r="C61" s="5" t="s">
        <v>132</v>
      </c>
      <c r="D61" s="53" t="s">
        <v>9</v>
      </c>
      <c r="E61" s="6" t="s">
        <v>22</v>
      </c>
      <c r="F61" s="6" t="s">
        <v>182</v>
      </c>
      <c r="G61" s="7">
        <v>916.5</v>
      </c>
      <c r="H61" s="7">
        <v>458.25</v>
      </c>
      <c r="I61" s="7">
        <v>458.25</v>
      </c>
      <c r="J61" s="7">
        <v>1374.75</v>
      </c>
      <c r="K61" s="6" t="s">
        <v>172</v>
      </c>
      <c r="L61" s="8" t="s">
        <v>171</v>
      </c>
    </row>
    <row r="62" spans="2:12" x14ac:dyDescent="0.3">
      <c r="B62" s="4">
        <f t="shared" si="4"/>
        <v>52</v>
      </c>
      <c r="C62" s="5" t="s">
        <v>151</v>
      </c>
      <c r="D62" s="53" t="s">
        <v>9</v>
      </c>
      <c r="E62" s="6" t="s">
        <v>22</v>
      </c>
      <c r="F62" s="6" t="s">
        <v>182</v>
      </c>
      <c r="G62" s="7">
        <v>916.5</v>
      </c>
      <c r="H62" s="7">
        <v>458.25</v>
      </c>
      <c r="I62" s="7">
        <v>458.25</v>
      </c>
      <c r="J62" s="7">
        <v>1374.75</v>
      </c>
      <c r="K62" s="6" t="s">
        <v>172</v>
      </c>
      <c r="L62" s="8" t="s">
        <v>171</v>
      </c>
    </row>
    <row r="63" spans="2:12" x14ac:dyDescent="0.3">
      <c r="B63" s="4">
        <f t="shared" si="4"/>
        <v>53</v>
      </c>
      <c r="C63" s="5" t="s">
        <v>64</v>
      </c>
      <c r="D63" s="53" t="s">
        <v>9</v>
      </c>
      <c r="E63" s="6" t="s">
        <v>22</v>
      </c>
      <c r="F63" s="6" t="s">
        <v>182</v>
      </c>
      <c r="G63" s="7">
        <v>916.5</v>
      </c>
      <c r="H63" s="7">
        <v>458.25</v>
      </c>
      <c r="I63" s="7">
        <v>458.25</v>
      </c>
      <c r="J63" s="7">
        <v>458.25</v>
      </c>
      <c r="K63" s="6" t="s">
        <v>172</v>
      </c>
      <c r="L63" s="8" t="s">
        <v>170</v>
      </c>
    </row>
    <row r="64" spans="2:12" x14ac:dyDescent="0.3">
      <c r="B64" s="4">
        <f t="shared" si="4"/>
        <v>54</v>
      </c>
      <c r="C64" s="5" t="s">
        <v>65</v>
      </c>
      <c r="D64" s="53" t="s">
        <v>9</v>
      </c>
      <c r="E64" s="6" t="s">
        <v>22</v>
      </c>
      <c r="F64" s="6" t="s">
        <v>182</v>
      </c>
      <c r="G64" s="7">
        <v>916.5</v>
      </c>
      <c r="H64" s="7">
        <v>458.25</v>
      </c>
      <c r="I64" s="7">
        <v>458.25</v>
      </c>
      <c r="J64" s="7">
        <v>458.25</v>
      </c>
      <c r="K64" s="6" t="s">
        <v>172</v>
      </c>
      <c r="L64" s="8" t="s">
        <v>170</v>
      </c>
    </row>
    <row r="65" spans="2:12" x14ac:dyDescent="0.3">
      <c r="B65" s="64">
        <f t="shared" si="4"/>
        <v>55</v>
      </c>
      <c r="C65" s="65" t="s">
        <v>73</v>
      </c>
      <c r="D65" s="98" t="s">
        <v>9</v>
      </c>
      <c r="E65" s="67" t="s">
        <v>22</v>
      </c>
      <c r="F65" s="67" t="s">
        <v>182</v>
      </c>
      <c r="G65" s="99"/>
      <c r="H65" s="99"/>
      <c r="I65" s="99"/>
      <c r="J65" s="99"/>
      <c r="K65" s="67" t="s">
        <v>172</v>
      </c>
      <c r="L65" s="68" t="s">
        <v>170</v>
      </c>
    </row>
    <row r="66" spans="2:12" x14ac:dyDescent="0.3">
      <c r="B66" s="4">
        <f t="shared" si="4"/>
        <v>56</v>
      </c>
      <c r="C66" s="5" t="s">
        <v>74</v>
      </c>
      <c r="D66" s="53" t="s">
        <v>9</v>
      </c>
      <c r="E66" s="6" t="s">
        <v>22</v>
      </c>
      <c r="F66" s="6" t="s">
        <v>182</v>
      </c>
      <c r="G66" s="7">
        <v>916.5</v>
      </c>
      <c r="H66" s="7">
        <v>458.25</v>
      </c>
      <c r="I66" s="7">
        <v>458.25</v>
      </c>
      <c r="J66" s="7">
        <v>458.25</v>
      </c>
      <c r="K66" s="6" t="s">
        <v>172</v>
      </c>
      <c r="L66" s="8" t="s">
        <v>170</v>
      </c>
    </row>
    <row r="67" spans="2:12" ht="15" thickBot="1" x14ac:dyDescent="0.35">
      <c r="B67" s="4">
        <f t="shared" si="4"/>
        <v>57</v>
      </c>
      <c r="C67" s="5" t="s">
        <v>133</v>
      </c>
      <c r="D67" s="53" t="s">
        <v>9</v>
      </c>
      <c r="E67" s="6" t="s">
        <v>22</v>
      </c>
      <c r="F67" s="6" t="s">
        <v>182</v>
      </c>
      <c r="G67" s="36">
        <v>916.5</v>
      </c>
      <c r="H67" s="36">
        <v>458.25</v>
      </c>
      <c r="I67" s="36">
        <v>458.25</v>
      </c>
      <c r="J67" s="36">
        <v>458.25</v>
      </c>
      <c r="K67" s="6" t="s">
        <v>172</v>
      </c>
      <c r="L67" s="8" t="s">
        <v>170</v>
      </c>
    </row>
    <row r="68" spans="2:12" ht="15.6" thickTop="1" thickBot="1" x14ac:dyDescent="0.35">
      <c r="B68" s="9"/>
      <c r="C68" s="10"/>
      <c r="D68" s="11"/>
      <c r="E68" s="11"/>
      <c r="F68" s="11"/>
      <c r="G68" s="38">
        <f>SUM(G59:G67)</f>
        <v>7332</v>
      </c>
      <c r="H68" s="38">
        <f>SUM(H59:H67)</f>
        <v>3666</v>
      </c>
      <c r="I68" s="38">
        <f>SUM(I59:I67)</f>
        <v>3666</v>
      </c>
      <c r="J68" s="38">
        <f>SUM(J59:J67)</f>
        <v>7332</v>
      </c>
      <c r="K68" s="11"/>
      <c r="L68" s="12"/>
    </row>
    <row r="69" spans="2:12" x14ac:dyDescent="0.3">
      <c r="G69" s="2"/>
      <c r="H69" s="2"/>
      <c r="I69" s="2"/>
      <c r="J69" s="2"/>
    </row>
    <row r="70" spans="2:12" ht="16.8" thickBot="1" x14ac:dyDescent="0.5">
      <c r="B70" s="21" t="s">
        <v>17</v>
      </c>
      <c r="C70" s="17" t="s">
        <v>19</v>
      </c>
      <c r="E70" s="39" t="s">
        <v>12</v>
      </c>
      <c r="F70" s="39"/>
      <c r="G70" s="40">
        <f>+G68+G58+G39+G35+G29+G25+G20</f>
        <v>58880.85</v>
      </c>
      <c r="H70" s="40">
        <f>+H68+H58+H39+H35+H29+H25+H20</f>
        <v>29786.25</v>
      </c>
      <c r="I70" s="40">
        <f>+I68+I58+I39+I35+I29+I25+I20</f>
        <v>29786.25</v>
      </c>
      <c r="J70" s="40">
        <f>+J68+J58+J39+J35+J29+J25+J20</f>
        <v>60947.25</v>
      </c>
      <c r="K70" s="40">
        <f>SUM(G70:J70)</f>
        <v>179400.6</v>
      </c>
    </row>
    <row r="71" spans="2:12" ht="15" thickTop="1" x14ac:dyDescent="0.3">
      <c r="B71" s="21"/>
      <c r="C71" s="18" t="s">
        <v>14</v>
      </c>
    </row>
    <row r="72" spans="2:12" x14ac:dyDescent="0.3">
      <c r="B72" s="21"/>
      <c r="C72" s="18" t="s">
        <v>20</v>
      </c>
    </row>
    <row r="73" spans="2:12" x14ac:dyDescent="0.3">
      <c r="B73" s="21"/>
      <c r="C73" s="16"/>
      <c r="D73" s="16"/>
      <c r="E73" s="16"/>
    </row>
    <row r="74" spans="2:12" x14ac:dyDescent="0.3">
      <c r="B74" s="21" t="s">
        <v>34</v>
      </c>
      <c r="C74" s="17" t="s">
        <v>19</v>
      </c>
      <c r="D74" s="16"/>
      <c r="E74" s="13"/>
      <c r="F74" s="41" t="s">
        <v>15</v>
      </c>
      <c r="G74" s="42" t="s">
        <v>16</v>
      </c>
      <c r="H74" s="42" t="s">
        <v>176</v>
      </c>
      <c r="I74" s="43" t="s">
        <v>43</v>
      </c>
      <c r="J74" s="43" t="s">
        <v>44</v>
      </c>
      <c r="K74" s="44" t="s">
        <v>174</v>
      </c>
    </row>
    <row r="75" spans="2:12" x14ac:dyDescent="0.3">
      <c r="B75" s="20"/>
      <c r="C75" s="18" t="s">
        <v>21</v>
      </c>
      <c r="D75" s="16"/>
      <c r="E75" s="19" t="s">
        <v>17</v>
      </c>
      <c r="F75" s="27" t="s">
        <v>18</v>
      </c>
      <c r="G75" s="28" t="s">
        <v>35</v>
      </c>
      <c r="H75" s="29">
        <f>+G70</f>
        <v>58880.85</v>
      </c>
      <c r="I75" s="29"/>
      <c r="J75" s="29"/>
      <c r="K75" s="30"/>
    </row>
    <row r="76" spans="2:12" x14ac:dyDescent="0.3">
      <c r="B76" s="16"/>
      <c r="C76" s="18" t="s">
        <v>26</v>
      </c>
      <c r="D76" s="16"/>
      <c r="E76" s="19" t="s">
        <v>34</v>
      </c>
      <c r="F76" s="31" t="s">
        <v>18</v>
      </c>
      <c r="G76" s="14" t="s">
        <v>36</v>
      </c>
      <c r="H76" s="15"/>
      <c r="I76" s="15">
        <f>+H20</f>
        <v>6873.75</v>
      </c>
      <c r="J76" s="15">
        <f>+I20</f>
        <v>6873.75</v>
      </c>
      <c r="K76" s="32">
        <f>+J20</f>
        <v>17871.75</v>
      </c>
    </row>
    <row r="77" spans="2:12" x14ac:dyDescent="0.3">
      <c r="D77" s="16"/>
      <c r="E77" s="19" t="s">
        <v>34</v>
      </c>
      <c r="F77" s="31" t="s">
        <v>18</v>
      </c>
      <c r="G77" s="14" t="s">
        <v>37</v>
      </c>
      <c r="H77" s="15"/>
      <c r="I77" s="15">
        <f>+H25</f>
        <v>2291.25</v>
      </c>
      <c r="J77" s="15">
        <f>+I25</f>
        <v>2291.25</v>
      </c>
      <c r="K77" s="32">
        <f>+J25</f>
        <v>5040.75</v>
      </c>
    </row>
    <row r="78" spans="2:12" x14ac:dyDescent="0.3">
      <c r="B78" s="22" t="s">
        <v>11</v>
      </c>
      <c r="C78" s="16" t="s">
        <v>33</v>
      </c>
      <c r="D78" s="16"/>
      <c r="E78" s="19" t="s">
        <v>34</v>
      </c>
      <c r="F78" s="31" t="s">
        <v>18</v>
      </c>
      <c r="G78" s="14" t="s">
        <v>38</v>
      </c>
      <c r="H78" s="15"/>
      <c r="I78" s="15">
        <f>+H29</f>
        <v>1833</v>
      </c>
      <c r="J78" s="15">
        <f>+I29</f>
        <v>1833</v>
      </c>
      <c r="K78" s="32">
        <f>+J29</f>
        <v>1833</v>
      </c>
    </row>
    <row r="79" spans="2:12" x14ac:dyDescent="0.3">
      <c r="B79" s="22" t="s">
        <v>7</v>
      </c>
      <c r="C79" s="16" t="s">
        <v>28</v>
      </c>
      <c r="D79" s="16"/>
      <c r="E79" s="19" t="s">
        <v>34</v>
      </c>
      <c r="F79" s="31" t="s">
        <v>18</v>
      </c>
      <c r="G79" s="14" t="s">
        <v>39</v>
      </c>
      <c r="H79" s="15"/>
      <c r="I79" s="15">
        <f>+H35</f>
        <v>3207.75</v>
      </c>
      <c r="J79" s="15">
        <f>+I35</f>
        <v>3207.75</v>
      </c>
      <c r="K79" s="32">
        <f>+J35</f>
        <v>8706.75</v>
      </c>
    </row>
    <row r="80" spans="2:12" x14ac:dyDescent="0.3">
      <c r="B80" s="22" t="s">
        <v>10</v>
      </c>
      <c r="C80" s="16" t="s">
        <v>29</v>
      </c>
      <c r="D80" s="16"/>
      <c r="E80" s="19" t="s">
        <v>34</v>
      </c>
      <c r="F80" s="31" t="s">
        <v>18</v>
      </c>
      <c r="G80" s="14" t="s">
        <v>40</v>
      </c>
      <c r="H80" s="15"/>
      <c r="I80" s="15">
        <f>+H39</f>
        <v>1374.75</v>
      </c>
      <c r="J80" s="15">
        <f>+I39</f>
        <v>1374.75</v>
      </c>
      <c r="K80" s="32">
        <f>+J39</f>
        <v>4124.25</v>
      </c>
    </row>
    <row r="81" spans="2:12" x14ac:dyDescent="0.3">
      <c r="B81" s="23" t="s">
        <v>6</v>
      </c>
      <c r="C81" s="24" t="s">
        <v>30</v>
      </c>
      <c r="D81" s="16"/>
      <c r="E81" s="19" t="s">
        <v>34</v>
      </c>
      <c r="F81" s="31" t="s">
        <v>18</v>
      </c>
      <c r="G81" s="14" t="s">
        <v>41</v>
      </c>
      <c r="H81" s="15"/>
      <c r="I81" s="15">
        <f>+H58</f>
        <v>10539.75</v>
      </c>
      <c r="J81" s="15">
        <f>+I58</f>
        <v>10539.75</v>
      </c>
      <c r="K81" s="32">
        <f>+J58</f>
        <v>16038.75</v>
      </c>
    </row>
    <row r="82" spans="2:12" x14ac:dyDescent="0.3">
      <c r="B82" s="23" t="s">
        <v>5</v>
      </c>
      <c r="C82" s="24" t="s">
        <v>27</v>
      </c>
      <c r="E82" s="19" t="s">
        <v>34</v>
      </c>
      <c r="F82" s="59" t="s">
        <v>18</v>
      </c>
      <c r="G82" s="60" t="s">
        <v>42</v>
      </c>
      <c r="H82" s="61"/>
      <c r="I82" s="61">
        <f>+H68</f>
        <v>3666</v>
      </c>
      <c r="J82" s="61">
        <f>+I68</f>
        <v>3666</v>
      </c>
      <c r="K82" s="62">
        <f>+J68</f>
        <v>7332</v>
      </c>
    </row>
    <row r="83" spans="2:12" x14ac:dyDescent="0.3">
      <c r="B83" s="23" t="s">
        <v>9</v>
      </c>
      <c r="C83" s="24" t="s">
        <v>31</v>
      </c>
      <c r="E83" s="19"/>
      <c r="F83" s="33" t="s">
        <v>45</v>
      </c>
      <c r="G83" s="33"/>
      <c r="H83" s="34">
        <f>SUM(H75:H82)</f>
        <v>58880.85</v>
      </c>
      <c r="I83" s="34">
        <f>SUM(I75:I82)</f>
        <v>29786.25</v>
      </c>
      <c r="J83" s="34">
        <f>SUM(J75:J82)</f>
        <v>29786.25</v>
      </c>
      <c r="K83" s="34">
        <f>SUM(K75:K82)</f>
        <v>60947.25</v>
      </c>
      <c r="L83" s="35">
        <f>SUM(H83:K83)</f>
        <v>179400.6</v>
      </c>
    </row>
    <row r="84" spans="2:12" x14ac:dyDescent="0.3">
      <c r="B84" s="23" t="s">
        <v>8</v>
      </c>
      <c r="C84" s="24" t="s">
        <v>32</v>
      </c>
    </row>
  </sheetData>
  <mergeCells count="2">
    <mergeCell ref="B1:L1"/>
    <mergeCell ref="B2:L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836E-A7D9-416F-910A-16E02F432684}">
  <dimension ref="A1:L65"/>
  <sheetViews>
    <sheetView showGridLines="0" topLeftCell="B3" zoomScaleNormal="100" workbookViewId="0">
      <selection activeCell="G69" sqref="G69"/>
    </sheetView>
  </sheetViews>
  <sheetFormatPr baseColWidth="10" defaultRowHeight="14.4" x14ac:dyDescent="0.3"/>
  <cols>
    <col min="1" max="1" width="0.6640625" hidden="1" customWidth="1"/>
    <col min="2" max="2" width="6.109375" style="1" customWidth="1"/>
    <col min="3" max="3" width="40" customWidth="1"/>
    <col min="4" max="4" width="13.5546875" style="1" customWidth="1"/>
    <col min="5" max="5" width="23.88671875" style="1" customWidth="1"/>
    <col min="6" max="6" width="19.109375" style="1" customWidth="1"/>
    <col min="7" max="7" width="15.44140625" customWidth="1"/>
    <col min="8" max="8" width="15" customWidth="1"/>
    <col min="9" max="9" width="17.5546875" bestFit="1" customWidth="1"/>
    <col min="10" max="10" width="12.6640625" bestFit="1" customWidth="1"/>
    <col min="11" max="11" width="15.6640625" style="1" customWidth="1"/>
    <col min="12" max="12" width="20.5546875" style="1" customWidth="1"/>
  </cols>
  <sheetData>
    <row r="1" spans="2:12" ht="23.4" x14ac:dyDescent="0.45">
      <c r="B1" s="113" t="s">
        <v>14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x14ac:dyDescent="0.3">
      <c r="B2" s="114" t="s">
        <v>175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2:12" ht="15" thickBot="1" x14ac:dyDescent="0.35"/>
    <row r="4" spans="2:12" ht="15" thickBot="1" x14ac:dyDescent="0.35">
      <c r="B4" s="45" t="s">
        <v>0</v>
      </c>
      <c r="C4" s="46" t="s">
        <v>1</v>
      </c>
      <c r="D4" s="46" t="s">
        <v>2</v>
      </c>
      <c r="E4" s="46" t="s">
        <v>169</v>
      </c>
      <c r="F4" s="46" t="s">
        <v>13</v>
      </c>
      <c r="G4" s="46" t="s">
        <v>177</v>
      </c>
      <c r="H4" s="46" t="s">
        <v>178</v>
      </c>
      <c r="I4" s="46" t="s">
        <v>2</v>
      </c>
      <c r="J4" s="46" t="s">
        <v>174</v>
      </c>
      <c r="K4" s="46" t="s">
        <v>3</v>
      </c>
      <c r="L4" s="47" t="s">
        <v>4</v>
      </c>
    </row>
    <row r="5" spans="2:12" ht="15" thickBot="1" x14ac:dyDescent="0.35">
      <c r="B5" s="4">
        <v>1</v>
      </c>
      <c r="C5" s="5" t="s">
        <v>142</v>
      </c>
      <c r="D5" s="48" t="s">
        <v>11</v>
      </c>
      <c r="E5" s="6" t="s">
        <v>24</v>
      </c>
      <c r="F5" s="6" t="s">
        <v>184</v>
      </c>
      <c r="G5" s="36">
        <v>669.09</v>
      </c>
      <c r="H5" s="36">
        <v>334.54500000000002</v>
      </c>
      <c r="I5" s="36">
        <v>334.54500000000002</v>
      </c>
      <c r="J5" s="36">
        <v>1003.6349999999999</v>
      </c>
      <c r="K5" s="6" t="s">
        <v>172</v>
      </c>
      <c r="L5" s="8" t="s">
        <v>171</v>
      </c>
    </row>
    <row r="6" spans="2:12" ht="15" thickTop="1" x14ac:dyDescent="0.3">
      <c r="B6" s="4"/>
      <c r="C6" s="5"/>
      <c r="D6" s="6"/>
      <c r="E6" s="6"/>
      <c r="F6" s="6"/>
      <c r="G6" s="37">
        <f>SUM(G5:G5)</f>
        <v>669.09</v>
      </c>
      <c r="H6" s="37">
        <f>SUM(H5:H5)</f>
        <v>334.54500000000002</v>
      </c>
      <c r="I6" s="37">
        <f>SUM(I5:I5)</f>
        <v>334.54500000000002</v>
      </c>
      <c r="J6" s="37">
        <f>SUM(J5:J5)</f>
        <v>1003.6349999999999</v>
      </c>
      <c r="K6" s="6"/>
      <c r="L6" s="8"/>
    </row>
    <row r="7" spans="2:12" ht="15" thickBot="1" x14ac:dyDescent="0.35">
      <c r="B7" s="4">
        <v>2</v>
      </c>
      <c r="C7" s="5" t="s">
        <v>95</v>
      </c>
      <c r="D7" s="49" t="s">
        <v>7</v>
      </c>
      <c r="E7" s="6" t="s">
        <v>24</v>
      </c>
      <c r="F7" s="6" t="s">
        <v>184</v>
      </c>
      <c r="G7" s="36">
        <v>669.09</v>
      </c>
      <c r="H7" s="36">
        <v>334.54500000000002</v>
      </c>
      <c r="I7" s="36">
        <v>334.54500000000002</v>
      </c>
      <c r="J7" s="36">
        <v>1003.6349999999999</v>
      </c>
      <c r="K7" s="6" t="s">
        <v>172</v>
      </c>
      <c r="L7" s="8" t="s">
        <v>171</v>
      </c>
    </row>
    <row r="8" spans="2:12" ht="15" thickTop="1" x14ac:dyDescent="0.3">
      <c r="B8" s="4"/>
      <c r="C8" s="5"/>
      <c r="D8" s="6"/>
      <c r="E8" s="6"/>
      <c r="F8" s="6"/>
      <c r="G8" s="37">
        <f>SUM(G7:G7)</f>
        <v>669.09</v>
      </c>
      <c r="H8" s="37">
        <f>SUM(H7:H7)</f>
        <v>334.54500000000002</v>
      </c>
      <c r="I8" s="37">
        <f>SUM(I7:I7)</f>
        <v>334.54500000000002</v>
      </c>
      <c r="J8" s="37">
        <f>SUM(J7:J7)</f>
        <v>1003.6349999999999</v>
      </c>
      <c r="K8" s="6"/>
      <c r="L8" s="8"/>
    </row>
    <row r="9" spans="2:12" ht="15" thickBot="1" x14ac:dyDescent="0.35">
      <c r="B9" s="4">
        <v>3</v>
      </c>
      <c r="C9" s="5" t="s">
        <v>152</v>
      </c>
      <c r="D9" s="50" t="s">
        <v>10</v>
      </c>
      <c r="E9" s="6" t="s">
        <v>24</v>
      </c>
      <c r="F9" s="6" t="s">
        <v>184</v>
      </c>
      <c r="G9" s="36">
        <v>669.09</v>
      </c>
      <c r="H9" s="36">
        <v>334.54500000000002</v>
      </c>
      <c r="I9" s="36">
        <v>334.54500000000002</v>
      </c>
      <c r="J9" s="36">
        <v>1003.6349999999999</v>
      </c>
      <c r="K9" s="6" t="s">
        <v>172</v>
      </c>
      <c r="L9" s="8" t="s">
        <v>171</v>
      </c>
    </row>
    <row r="10" spans="2:12" ht="15" thickTop="1" x14ac:dyDescent="0.3">
      <c r="B10" s="4"/>
      <c r="C10" s="5"/>
      <c r="D10" s="6"/>
      <c r="E10" s="6"/>
      <c r="F10" s="6"/>
      <c r="G10" s="37">
        <f>SUM(G9:G9)</f>
        <v>669.09</v>
      </c>
      <c r="H10" s="37">
        <f>SUM(H9:H9)</f>
        <v>334.54500000000002</v>
      </c>
      <c r="I10" s="37">
        <f>SUM(I9:I9)</f>
        <v>334.54500000000002</v>
      </c>
      <c r="J10" s="37">
        <f>SUM(J9:J9)</f>
        <v>1003.6349999999999</v>
      </c>
      <c r="K10" s="6"/>
      <c r="L10" s="8"/>
    </row>
    <row r="11" spans="2:12" x14ac:dyDescent="0.3">
      <c r="B11" s="4">
        <v>4</v>
      </c>
      <c r="C11" s="5" t="s">
        <v>49</v>
      </c>
      <c r="D11" s="51" t="s">
        <v>6</v>
      </c>
      <c r="E11" s="6" t="s">
        <v>24</v>
      </c>
      <c r="F11" s="6" t="s">
        <v>184</v>
      </c>
      <c r="G11" s="7">
        <v>1338.18</v>
      </c>
      <c r="H11" s="7">
        <v>669.09</v>
      </c>
      <c r="I11" s="7">
        <v>669.09</v>
      </c>
      <c r="J11" s="7">
        <v>2007.2699999999998</v>
      </c>
      <c r="K11" s="6" t="s">
        <v>173</v>
      </c>
      <c r="L11" s="8" t="s">
        <v>171</v>
      </c>
    </row>
    <row r="12" spans="2:12" x14ac:dyDescent="0.3">
      <c r="B12" s="4">
        <f>+B11+1</f>
        <v>5</v>
      </c>
      <c r="C12" s="5" t="s">
        <v>50</v>
      </c>
      <c r="D12" s="51" t="s">
        <v>6</v>
      </c>
      <c r="E12" s="6" t="s">
        <v>24</v>
      </c>
      <c r="F12" s="6" t="s">
        <v>184</v>
      </c>
      <c r="G12" s="7">
        <v>1338.18</v>
      </c>
      <c r="H12" s="7">
        <v>669.09</v>
      </c>
      <c r="I12" s="7">
        <v>669.09</v>
      </c>
      <c r="J12" s="7">
        <v>2007.2699999999998</v>
      </c>
      <c r="K12" s="6" t="s">
        <v>173</v>
      </c>
      <c r="L12" s="8" t="s">
        <v>171</v>
      </c>
    </row>
    <row r="13" spans="2:12" x14ac:dyDescent="0.3">
      <c r="B13" s="4">
        <f t="shared" ref="B13:B20" si="0">+B12+1</f>
        <v>6</v>
      </c>
      <c r="C13" s="5" t="s">
        <v>57</v>
      </c>
      <c r="D13" s="51" t="s">
        <v>6</v>
      </c>
      <c r="E13" s="6" t="s">
        <v>24</v>
      </c>
      <c r="F13" s="6" t="s">
        <v>184</v>
      </c>
      <c r="G13" s="7">
        <v>669.09</v>
      </c>
      <c r="H13" s="7">
        <v>334.54500000000002</v>
      </c>
      <c r="I13" s="7">
        <v>334.54500000000002</v>
      </c>
      <c r="J13" s="7">
        <v>1003.6349999999999</v>
      </c>
      <c r="K13" s="6" t="s">
        <v>172</v>
      </c>
      <c r="L13" s="8" t="s">
        <v>171</v>
      </c>
    </row>
    <row r="14" spans="2:12" x14ac:dyDescent="0.3">
      <c r="B14" s="4">
        <f t="shared" si="0"/>
        <v>7</v>
      </c>
      <c r="C14" s="5" t="s">
        <v>58</v>
      </c>
      <c r="D14" s="51" t="s">
        <v>6</v>
      </c>
      <c r="E14" s="6" t="s">
        <v>24</v>
      </c>
      <c r="F14" s="6" t="s">
        <v>184</v>
      </c>
      <c r="G14" s="7">
        <v>669.09</v>
      </c>
      <c r="H14" s="7">
        <v>334.54500000000002</v>
      </c>
      <c r="I14" s="7">
        <v>334.54500000000002</v>
      </c>
      <c r="J14" s="7">
        <v>1003.6349999999999</v>
      </c>
      <c r="K14" s="6" t="s">
        <v>172</v>
      </c>
      <c r="L14" s="8" t="s">
        <v>171</v>
      </c>
    </row>
    <row r="15" spans="2:12" x14ac:dyDescent="0.3">
      <c r="B15" s="4">
        <f t="shared" si="0"/>
        <v>8</v>
      </c>
      <c r="C15" s="5" t="s">
        <v>63</v>
      </c>
      <c r="D15" s="51" t="s">
        <v>6</v>
      </c>
      <c r="E15" s="6" t="s">
        <v>24</v>
      </c>
      <c r="F15" s="6" t="s">
        <v>184</v>
      </c>
      <c r="G15" s="7">
        <v>669.09</v>
      </c>
      <c r="H15" s="7">
        <v>334.54500000000002</v>
      </c>
      <c r="I15" s="7">
        <v>334.54500000000002</v>
      </c>
      <c r="J15" s="7">
        <v>1003.6349999999999</v>
      </c>
      <c r="K15" s="6" t="s">
        <v>172</v>
      </c>
      <c r="L15" s="8" t="s">
        <v>171</v>
      </c>
    </row>
    <row r="16" spans="2:12" x14ac:dyDescent="0.3">
      <c r="B16" s="4">
        <f t="shared" si="0"/>
        <v>9</v>
      </c>
      <c r="C16" s="5" t="s">
        <v>110</v>
      </c>
      <c r="D16" s="51" t="s">
        <v>6</v>
      </c>
      <c r="E16" s="6" t="s">
        <v>24</v>
      </c>
      <c r="F16" s="6" t="s">
        <v>184</v>
      </c>
      <c r="G16" s="7">
        <v>669.09</v>
      </c>
      <c r="H16" s="7">
        <v>334.54500000000002</v>
      </c>
      <c r="I16" s="7">
        <v>334.54500000000002</v>
      </c>
      <c r="J16" s="7">
        <v>1003.6349999999999</v>
      </c>
      <c r="K16" s="6" t="s">
        <v>172</v>
      </c>
      <c r="L16" s="8" t="s">
        <v>171</v>
      </c>
    </row>
    <row r="17" spans="2:12" x14ac:dyDescent="0.3">
      <c r="B17" s="4">
        <f t="shared" si="0"/>
        <v>10</v>
      </c>
      <c r="C17" s="5" t="s">
        <v>115</v>
      </c>
      <c r="D17" s="51" t="s">
        <v>6</v>
      </c>
      <c r="E17" s="6" t="s">
        <v>24</v>
      </c>
      <c r="F17" s="6" t="s">
        <v>184</v>
      </c>
      <c r="G17" s="7">
        <v>669.09</v>
      </c>
      <c r="H17" s="7">
        <v>334.54500000000002</v>
      </c>
      <c r="I17" s="7">
        <v>334.54500000000002</v>
      </c>
      <c r="J17" s="7">
        <v>1003.6349999999999</v>
      </c>
      <c r="K17" s="6" t="s">
        <v>172</v>
      </c>
      <c r="L17" s="8" t="s">
        <v>171</v>
      </c>
    </row>
    <row r="18" spans="2:12" x14ac:dyDescent="0.3">
      <c r="B18" s="4">
        <f t="shared" si="0"/>
        <v>11</v>
      </c>
      <c r="C18" s="5" t="s">
        <v>116</v>
      </c>
      <c r="D18" s="51" t="s">
        <v>6</v>
      </c>
      <c r="E18" s="6" t="s">
        <v>24</v>
      </c>
      <c r="F18" s="6" t="s">
        <v>184</v>
      </c>
      <c r="G18" s="7">
        <v>669.09</v>
      </c>
      <c r="H18" s="7">
        <v>334.54500000000002</v>
      </c>
      <c r="I18" s="7">
        <v>334.54500000000002</v>
      </c>
      <c r="J18" s="7">
        <v>1003.6349999999999</v>
      </c>
      <c r="K18" s="6" t="s">
        <v>172</v>
      </c>
      <c r="L18" s="8" t="s">
        <v>171</v>
      </c>
    </row>
    <row r="19" spans="2:12" x14ac:dyDescent="0.3">
      <c r="B19" s="64">
        <f t="shared" si="0"/>
        <v>12</v>
      </c>
      <c r="C19" s="65" t="s">
        <v>118</v>
      </c>
      <c r="D19" s="66" t="s">
        <v>6</v>
      </c>
      <c r="E19" s="67" t="s">
        <v>24</v>
      </c>
      <c r="F19" s="67" t="s">
        <v>184</v>
      </c>
      <c r="G19" s="69"/>
      <c r="H19" s="69"/>
      <c r="I19" s="69"/>
      <c r="J19" s="69"/>
      <c r="K19" s="67" t="s">
        <v>172</v>
      </c>
      <c r="L19" s="68" t="s">
        <v>171</v>
      </c>
    </row>
    <row r="20" spans="2:12" ht="15" thickBot="1" x14ac:dyDescent="0.35">
      <c r="B20" s="4">
        <f t="shared" si="0"/>
        <v>13</v>
      </c>
      <c r="C20" s="5" t="s">
        <v>140</v>
      </c>
      <c r="D20" s="51" t="s">
        <v>6</v>
      </c>
      <c r="E20" s="6" t="s">
        <v>24</v>
      </c>
      <c r="F20" s="6" t="s">
        <v>184</v>
      </c>
      <c r="G20" s="36">
        <v>1338.18</v>
      </c>
      <c r="H20" s="36">
        <v>669.09</v>
      </c>
      <c r="I20" s="36">
        <v>669.09</v>
      </c>
      <c r="J20" s="36">
        <v>669.09</v>
      </c>
      <c r="K20" s="6" t="s">
        <v>173</v>
      </c>
      <c r="L20" s="8" t="s">
        <v>170</v>
      </c>
    </row>
    <row r="21" spans="2:12" ht="15" thickTop="1" x14ac:dyDescent="0.3">
      <c r="B21" s="4"/>
      <c r="C21" s="5"/>
      <c r="D21" s="6"/>
      <c r="E21" s="6"/>
      <c r="F21" s="6"/>
      <c r="G21" s="37">
        <f>SUM(G11:G20)</f>
        <v>8029.0800000000008</v>
      </c>
      <c r="H21" s="37">
        <f>SUM(H11:H20)</f>
        <v>4014.5400000000004</v>
      </c>
      <c r="I21" s="37">
        <f>SUM(I11:I20)</f>
        <v>4014.5400000000004</v>
      </c>
      <c r="J21" s="37">
        <f>SUM(J11:J20)</f>
        <v>10705.44</v>
      </c>
      <c r="K21" s="6"/>
      <c r="L21" s="8"/>
    </row>
    <row r="22" spans="2:12" x14ac:dyDescent="0.3">
      <c r="B22" s="4">
        <f>+B20+1</f>
        <v>14</v>
      </c>
      <c r="C22" s="5" t="s">
        <v>105</v>
      </c>
      <c r="D22" s="48" t="s">
        <v>5</v>
      </c>
      <c r="E22" s="6" t="s">
        <v>24</v>
      </c>
      <c r="F22" s="6" t="s">
        <v>184</v>
      </c>
      <c r="G22" s="7">
        <v>669.09</v>
      </c>
      <c r="H22" s="7">
        <v>334.54500000000002</v>
      </c>
      <c r="I22" s="7">
        <v>334.54500000000002</v>
      </c>
      <c r="J22" s="7">
        <v>1003.6349999999999</v>
      </c>
      <c r="K22" s="6" t="s">
        <v>172</v>
      </c>
      <c r="L22" s="8" t="s">
        <v>171</v>
      </c>
    </row>
    <row r="23" spans="2:12" x14ac:dyDescent="0.3">
      <c r="B23" s="4">
        <f>+B22+1</f>
        <v>15</v>
      </c>
      <c r="C23" s="5" t="s">
        <v>108</v>
      </c>
      <c r="D23" s="48" t="s">
        <v>5</v>
      </c>
      <c r="E23" s="6" t="s">
        <v>24</v>
      </c>
      <c r="F23" s="6" t="s">
        <v>184</v>
      </c>
      <c r="G23" s="7">
        <v>669.09</v>
      </c>
      <c r="H23" s="7">
        <v>334.54500000000002</v>
      </c>
      <c r="I23" s="7">
        <v>334.54500000000002</v>
      </c>
      <c r="J23" s="7">
        <v>334.54500000000002</v>
      </c>
      <c r="K23" s="6" t="s">
        <v>172</v>
      </c>
      <c r="L23" s="8" t="s">
        <v>170</v>
      </c>
    </row>
    <row r="24" spans="2:12" x14ac:dyDescent="0.3">
      <c r="B24" s="4">
        <f t="shared" ref="B24:B25" si="1">+B23+1</f>
        <v>16</v>
      </c>
      <c r="C24" s="5" t="s">
        <v>120</v>
      </c>
      <c r="D24" s="48" t="s">
        <v>5</v>
      </c>
      <c r="E24" s="6" t="s">
        <v>24</v>
      </c>
      <c r="F24" s="6" t="s">
        <v>184</v>
      </c>
      <c r="G24" s="7">
        <v>1338.18</v>
      </c>
      <c r="H24" s="7">
        <v>669.09</v>
      </c>
      <c r="I24" s="7">
        <v>669.09</v>
      </c>
      <c r="J24" s="7">
        <v>669.09</v>
      </c>
      <c r="K24" s="6" t="s">
        <v>173</v>
      </c>
      <c r="L24" s="8" t="s">
        <v>170</v>
      </c>
    </row>
    <row r="25" spans="2:12" ht="15" thickBot="1" x14ac:dyDescent="0.35">
      <c r="B25" s="4">
        <f t="shared" si="1"/>
        <v>17</v>
      </c>
      <c r="C25" s="5" t="s">
        <v>165</v>
      </c>
      <c r="D25" s="48" t="s">
        <v>5</v>
      </c>
      <c r="E25" s="6" t="s">
        <v>24</v>
      </c>
      <c r="F25" s="6" t="s">
        <v>184</v>
      </c>
      <c r="G25" s="36">
        <v>669.09</v>
      </c>
      <c r="H25" s="36">
        <v>334.54500000000002</v>
      </c>
      <c r="I25" s="36">
        <v>334.54500000000002</v>
      </c>
      <c r="J25" s="36">
        <v>334.54500000000002</v>
      </c>
      <c r="K25" s="6" t="s">
        <v>172</v>
      </c>
      <c r="L25" s="8" t="s">
        <v>170</v>
      </c>
    </row>
    <row r="26" spans="2:12" ht="15" thickTop="1" x14ac:dyDescent="0.3">
      <c r="B26" s="4"/>
      <c r="C26" s="5"/>
      <c r="D26" s="6"/>
      <c r="E26" s="6"/>
      <c r="F26" s="6"/>
      <c r="G26" s="37">
        <f>SUM(G22:G25)</f>
        <v>3345.4500000000003</v>
      </c>
      <c r="H26" s="37">
        <f>SUM(H22:H25)</f>
        <v>1672.7250000000001</v>
      </c>
      <c r="I26" s="37">
        <f>SUM(I22:I25)</f>
        <v>1672.7250000000001</v>
      </c>
      <c r="J26" s="37">
        <f>SUM(J22:J25)</f>
        <v>2341.8150000000001</v>
      </c>
      <c r="K26" s="6"/>
      <c r="L26" s="8"/>
    </row>
    <row r="27" spans="2:12" x14ac:dyDescent="0.3">
      <c r="B27" s="4">
        <f>+B25+1</f>
        <v>18</v>
      </c>
      <c r="C27" s="5" t="s">
        <v>77</v>
      </c>
      <c r="D27" s="52" t="s">
        <v>8</v>
      </c>
      <c r="E27" s="6" t="s">
        <v>24</v>
      </c>
      <c r="F27" s="6" t="s">
        <v>184</v>
      </c>
      <c r="G27" s="7">
        <v>669.09</v>
      </c>
      <c r="H27" s="7">
        <v>334.54500000000002</v>
      </c>
      <c r="I27" s="7">
        <v>334.54500000000002</v>
      </c>
      <c r="J27" s="7">
        <v>1003.6349999999999</v>
      </c>
      <c r="K27" s="6" t="s">
        <v>172</v>
      </c>
      <c r="L27" s="8" t="s">
        <v>171</v>
      </c>
    </row>
    <row r="28" spans="2:12" x14ac:dyDescent="0.3">
      <c r="B28" s="4">
        <f>+B27+1</f>
        <v>19</v>
      </c>
      <c r="C28" s="5" t="s">
        <v>84</v>
      </c>
      <c r="D28" s="52" t="s">
        <v>8</v>
      </c>
      <c r="E28" s="6" t="s">
        <v>24</v>
      </c>
      <c r="F28" s="6" t="s">
        <v>184</v>
      </c>
      <c r="G28" s="7">
        <v>669.09</v>
      </c>
      <c r="H28" s="7">
        <v>334.54500000000002</v>
      </c>
      <c r="I28" s="7">
        <v>334.54500000000002</v>
      </c>
      <c r="J28" s="7">
        <v>1003.6349999999999</v>
      </c>
      <c r="K28" s="6" t="s">
        <v>172</v>
      </c>
      <c r="L28" s="8" t="s">
        <v>171</v>
      </c>
    </row>
    <row r="29" spans="2:12" x14ac:dyDescent="0.3">
      <c r="B29" s="4">
        <f t="shared" ref="B29:B39" si="2">+B28+1</f>
        <v>20</v>
      </c>
      <c r="C29" s="5" t="s">
        <v>102</v>
      </c>
      <c r="D29" s="52" t="s">
        <v>8</v>
      </c>
      <c r="E29" s="6" t="s">
        <v>24</v>
      </c>
      <c r="F29" s="6" t="s">
        <v>184</v>
      </c>
      <c r="G29" s="7">
        <v>669.09</v>
      </c>
      <c r="H29" s="7">
        <v>334.54500000000002</v>
      </c>
      <c r="I29" s="7">
        <v>334.54500000000002</v>
      </c>
      <c r="J29" s="7">
        <v>1003.6349999999999</v>
      </c>
      <c r="K29" s="6" t="s">
        <v>172</v>
      </c>
      <c r="L29" s="8" t="s">
        <v>171</v>
      </c>
    </row>
    <row r="30" spans="2:12" x14ac:dyDescent="0.3">
      <c r="B30" s="4">
        <f t="shared" si="2"/>
        <v>21</v>
      </c>
      <c r="C30" s="5" t="s">
        <v>154</v>
      </c>
      <c r="D30" s="52" t="s">
        <v>8</v>
      </c>
      <c r="E30" s="6" t="s">
        <v>24</v>
      </c>
      <c r="F30" s="6" t="s">
        <v>184</v>
      </c>
      <c r="G30" s="7">
        <v>669.09</v>
      </c>
      <c r="H30" s="7">
        <v>334.54500000000002</v>
      </c>
      <c r="I30" s="7">
        <v>334.54500000000002</v>
      </c>
      <c r="J30" s="7">
        <v>1003.6349999999999</v>
      </c>
      <c r="K30" s="6" t="s">
        <v>172</v>
      </c>
      <c r="L30" s="8" t="s">
        <v>171</v>
      </c>
    </row>
    <row r="31" spans="2:12" x14ac:dyDescent="0.3">
      <c r="B31" s="4">
        <f t="shared" si="2"/>
        <v>22</v>
      </c>
      <c r="C31" s="5" t="s">
        <v>159</v>
      </c>
      <c r="D31" s="52" t="s">
        <v>8</v>
      </c>
      <c r="E31" s="6" t="s">
        <v>24</v>
      </c>
      <c r="F31" s="6" t="s">
        <v>184</v>
      </c>
      <c r="G31" s="7">
        <v>1338.18</v>
      </c>
      <c r="H31" s="7">
        <v>669.09</v>
      </c>
      <c r="I31" s="7">
        <v>669.09</v>
      </c>
      <c r="J31" s="7">
        <v>2007.2699999999998</v>
      </c>
      <c r="K31" s="6" t="s">
        <v>173</v>
      </c>
      <c r="L31" s="8" t="s">
        <v>171</v>
      </c>
    </row>
    <row r="32" spans="2:12" x14ac:dyDescent="0.3">
      <c r="B32" s="4">
        <f t="shared" si="2"/>
        <v>23</v>
      </c>
      <c r="C32" s="5" t="s">
        <v>83</v>
      </c>
      <c r="D32" s="52" t="s">
        <v>8</v>
      </c>
      <c r="E32" s="6" t="s">
        <v>24</v>
      </c>
      <c r="F32" s="6" t="s">
        <v>184</v>
      </c>
      <c r="G32" s="7">
        <v>669.09</v>
      </c>
      <c r="H32" s="7">
        <v>334.54500000000002</v>
      </c>
      <c r="I32" s="7">
        <v>334.54500000000002</v>
      </c>
      <c r="J32" s="7">
        <v>334.54500000000002</v>
      </c>
      <c r="K32" s="6" t="s">
        <v>172</v>
      </c>
      <c r="L32" s="8" t="s">
        <v>170</v>
      </c>
    </row>
    <row r="33" spans="2:12" x14ac:dyDescent="0.3">
      <c r="B33" s="4">
        <f t="shared" si="2"/>
        <v>24</v>
      </c>
      <c r="C33" s="5" t="s">
        <v>98</v>
      </c>
      <c r="D33" s="52" t="s">
        <v>8</v>
      </c>
      <c r="E33" s="6" t="s">
        <v>24</v>
      </c>
      <c r="F33" s="6" t="s">
        <v>184</v>
      </c>
      <c r="G33" s="7">
        <v>669.09</v>
      </c>
      <c r="H33" s="7">
        <v>334.54500000000002</v>
      </c>
      <c r="I33" s="7">
        <v>334.54500000000002</v>
      </c>
      <c r="J33" s="7">
        <v>334.54500000000002</v>
      </c>
      <c r="K33" s="6" t="s">
        <v>172</v>
      </c>
      <c r="L33" s="8" t="s">
        <v>170</v>
      </c>
    </row>
    <row r="34" spans="2:12" x14ac:dyDescent="0.3">
      <c r="B34" s="4">
        <f t="shared" si="2"/>
        <v>25</v>
      </c>
      <c r="C34" s="5" t="s">
        <v>100</v>
      </c>
      <c r="D34" s="52" t="s">
        <v>8</v>
      </c>
      <c r="E34" s="6" t="s">
        <v>24</v>
      </c>
      <c r="F34" s="6" t="s">
        <v>184</v>
      </c>
      <c r="G34" s="7">
        <v>669.09</v>
      </c>
      <c r="H34" s="7">
        <v>334.54500000000002</v>
      </c>
      <c r="I34" s="7">
        <v>334.54500000000002</v>
      </c>
      <c r="J34" s="7">
        <v>334.54500000000002</v>
      </c>
      <c r="K34" s="6" t="s">
        <v>172</v>
      </c>
      <c r="L34" s="8" t="s">
        <v>170</v>
      </c>
    </row>
    <row r="35" spans="2:12" x14ac:dyDescent="0.3">
      <c r="B35" s="4">
        <f t="shared" si="2"/>
        <v>26</v>
      </c>
      <c r="C35" s="5" t="s">
        <v>121</v>
      </c>
      <c r="D35" s="52" t="s">
        <v>8</v>
      </c>
      <c r="E35" s="6" t="s">
        <v>24</v>
      </c>
      <c r="F35" s="6" t="s">
        <v>184</v>
      </c>
      <c r="G35" s="7">
        <v>669.09</v>
      </c>
      <c r="H35" s="7">
        <v>334.54500000000002</v>
      </c>
      <c r="I35" s="7">
        <v>334.54500000000002</v>
      </c>
      <c r="J35" s="7">
        <v>334.54500000000002</v>
      </c>
      <c r="K35" s="6" t="s">
        <v>172</v>
      </c>
      <c r="L35" s="8" t="s">
        <v>170</v>
      </c>
    </row>
    <row r="36" spans="2:12" x14ac:dyDescent="0.3">
      <c r="B36" s="4">
        <f t="shared" si="2"/>
        <v>27</v>
      </c>
      <c r="C36" s="5" t="s">
        <v>122</v>
      </c>
      <c r="D36" s="52" t="s">
        <v>8</v>
      </c>
      <c r="E36" s="6" t="s">
        <v>24</v>
      </c>
      <c r="F36" s="6" t="s">
        <v>184</v>
      </c>
      <c r="G36" s="7">
        <v>669.09</v>
      </c>
      <c r="H36" s="7">
        <v>334.54500000000002</v>
      </c>
      <c r="I36" s="7">
        <v>334.54500000000002</v>
      </c>
      <c r="J36" s="7">
        <v>334.54500000000002</v>
      </c>
      <c r="K36" s="6" t="s">
        <v>172</v>
      </c>
      <c r="L36" s="8" t="s">
        <v>170</v>
      </c>
    </row>
    <row r="37" spans="2:12" x14ac:dyDescent="0.3">
      <c r="B37" s="4">
        <f t="shared" si="2"/>
        <v>28</v>
      </c>
      <c r="C37" s="5" t="s">
        <v>126</v>
      </c>
      <c r="D37" s="52" t="s">
        <v>8</v>
      </c>
      <c r="E37" s="6" t="s">
        <v>24</v>
      </c>
      <c r="F37" s="6" t="s">
        <v>184</v>
      </c>
      <c r="G37" s="7">
        <v>669.09</v>
      </c>
      <c r="H37" s="7">
        <v>334.54500000000002</v>
      </c>
      <c r="I37" s="7">
        <v>334.54500000000002</v>
      </c>
      <c r="J37" s="7">
        <v>334.54500000000002</v>
      </c>
      <c r="K37" s="6" t="s">
        <v>172</v>
      </c>
      <c r="L37" s="8" t="s">
        <v>170</v>
      </c>
    </row>
    <row r="38" spans="2:12" x14ac:dyDescent="0.3">
      <c r="B38" s="4">
        <f t="shared" si="2"/>
        <v>29</v>
      </c>
      <c r="C38" s="5" t="s">
        <v>127</v>
      </c>
      <c r="D38" s="52" t="s">
        <v>8</v>
      </c>
      <c r="E38" s="6" t="s">
        <v>24</v>
      </c>
      <c r="F38" s="6" t="s">
        <v>184</v>
      </c>
      <c r="G38" s="7">
        <v>669.09</v>
      </c>
      <c r="H38" s="7">
        <v>334.54500000000002</v>
      </c>
      <c r="I38" s="7">
        <v>334.54500000000002</v>
      </c>
      <c r="J38" s="7">
        <v>334.54500000000002</v>
      </c>
      <c r="K38" s="6" t="s">
        <v>172</v>
      </c>
      <c r="L38" s="8" t="s">
        <v>170</v>
      </c>
    </row>
    <row r="39" spans="2:12" ht="15" thickBot="1" x14ac:dyDescent="0.35">
      <c r="B39" s="4">
        <f t="shared" si="2"/>
        <v>30</v>
      </c>
      <c r="C39" s="5" t="s">
        <v>150</v>
      </c>
      <c r="D39" s="52" t="s">
        <v>8</v>
      </c>
      <c r="E39" s="6" t="s">
        <v>24</v>
      </c>
      <c r="F39" s="6" t="s">
        <v>184</v>
      </c>
      <c r="G39" s="36">
        <v>1338.18</v>
      </c>
      <c r="H39" s="36">
        <v>669.09</v>
      </c>
      <c r="I39" s="36">
        <v>669.09</v>
      </c>
      <c r="J39" s="36">
        <v>669.09</v>
      </c>
      <c r="K39" s="6" t="s">
        <v>173</v>
      </c>
      <c r="L39" s="8" t="s">
        <v>170</v>
      </c>
    </row>
    <row r="40" spans="2:12" ht="15" thickTop="1" x14ac:dyDescent="0.3">
      <c r="B40" s="4"/>
      <c r="C40" s="5"/>
      <c r="D40" s="6"/>
      <c r="E40" s="6"/>
      <c r="F40" s="6"/>
      <c r="G40" s="37">
        <f>SUM(G27:G39)</f>
        <v>10036.35</v>
      </c>
      <c r="H40" s="37">
        <f>SUM(H27:H39)</f>
        <v>5018.1750000000002</v>
      </c>
      <c r="I40" s="37">
        <f>SUM(I27:I39)</f>
        <v>5018.1750000000002</v>
      </c>
      <c r="J40" s="37">
        <f>SUM(J27:J39)</f>
        <v>9032.7150000000001</v>
      </c>
      <c r="K40" s="6"/>
      <c r="L40" s="8"/>
    </row>
    <row r="41" spans="2:12" x14ac:dyDescent="0.3">
      <c r="B41" s="4">
        <f>+B39+1</f>
        <v>31</v>
      </c>
      <c r="C41" s="5" t="s">
        <v>53</v>
      </c>
      <c r="D41" s="53" t="s">
        <v>9</v>
      </c>
      <c r="E41" s="6" t="s">
        <v>24</v>
      </c>
      <c r="F41" s="6" t="s">
        <v>184</v>
      </c>
      <c r="G41" s="7">
        <v>669.09</v>
      </c>
      <c r="H41" s="7">
        <v>334.54500000000002</v>
      </c>
      <c r="I41" s="7">
        <v>334.54500000000002</v>
      </c>
      <c r="J41" s="7">
        <v>1003.6349999999999</v>
      </c>
      <c r="K41" s="6" t="s">
        <v>172</v>
      </c>
      <c r="L41" s="8" t="s">
        <v>171</v>
      </c>
    </row>
    <row r="42" spans="2:12" x14ac:dyDescent="0.3">
      <c r="B42" s="4">
        <f>+B41+1</f>
        <v>32</v>
      </c>
      <c r="C42" s="5" t="s">
        <v>54</v>
      </c>
      <c r="D42" s="53" t="s">
        <v>9</v>
      </c>
      <c r="E42" s="6" t="s">
        <v>24</v>
      </c>
      <c r="F42" s="6" t="s">
        <v>184</v>
      </c>
      <c r="G42" s="7">
        <v>669.09</v>
      </c>
      <c r="H42" s="7">
        <v>334.54500000000002</v>
      </c>
      <c r="I42" s="7">
        <v>334.54500000000002</v>
      </c>
      <c r="J42" s="7">
        <v>1003.6349999999999</v>
      </c>
      <c r="K42" s="6" t="s">
        <v>172</v>
      </c>
      <c r="L42" s="8" t="s">
        <v>171</v>
      </c>
    </row>
    <row r="43" spans="2:12" x14ac:dyDescent="0.3">
      <c r="B43" s="4">
        <f t="shared" ref="B43:B49" si="3">+B42+1</f>
        <v>33</v>
      </c>
      <c r="C43" s="5" t="s">
        <v>55</v>
      </c>
      <c r="D43" s="53" t="s">
        <v>9</v>
      </c>
      <c r="E43" s="6" t="s">
        <v>24</v>
      </c>
      <c r="F43" s="6" t="s">
        <v>184</v>
      </c>
      <c r="G43" s="7">
        <v>669.09</v>
      </c>
      <c r="H43" s="7">
        <v>334.54500000000002</v>
      </c>
      <c r="I43" s="7">
        <v>334.54500000000002</v>
      </c>
      <c r="J43" s="7">
        <v>1003.6349999999999</v>
      </c>
      <c r="K43" s="6" t="s">
        <v>172</v>
      </c>
      <c r="L43" s="8" t="s">
        <v>171</v>
      </c>
    </row>
    <row r="44" spans="2:12" x14ac:dyDescent="0.3">
      <c r="B44" s="4">
        <f t="shared" si="3"/>
        <v>34</v>
      </c>
      <c r="C44" s="5" t="s">
        <v>67</v>
      </c>
      <c r="D44" s="53" t="s">
        <v>9</v>
      </c>
      <c r="E44" s="6" t="s">
        <v>24</v>
      </c>
      <c r="F44" s="6" t="s">
        <v>184</v>
      </c>
      <c r="G44" s="7">
        <v>1338.18</v>
      </c>
      <c r="H44" s="7">
        <v>669.09</v>
      </c>
      <c r="I44" s="7">
        <v>669.09</v>
      </c>
      <c r="J44" s="7">
        <v>2007.2699999999998</v>
      </c>
      <c r="K44" s="6" t="s">
        <v>173</v>
      </c>
      <c r="L44" s="8" t="s">
        <v>171</v>
      </c>
    </row>
    <row r="45" spans="2:12" x14ac:dyDescent="0.3">
      <c r="B45" s="4">
        <f t="shared" si="3"/>
        <v>35</v>
      </c>
      <c r="C45" s="5" t="s">
        <v>68</v>
      </c>
      <c r="D45" s="53" t="s">
        <v>9</v>
      </c>
      <c r="E45" s="6" t="s">
        <v>24</v>
      </c>
      <c r="F45" s="6" t="s">
        <v>184</v>
      </c>
      <c r="G45" s="7">
        <v>669.09</v>
      </c>
      <c r="H45" s="7">
        <v>334.54500000000002</v>
      </c>
      <c r="I45" s="7">
        <v>334.54500000000002</v>
      </c>
      <c r="J45" s="7">
        <v>1003.6349999999999</v>
      </c>
      <c r="K45" s="6" t="s">
        <v>172</v>
      </c>
      <c r="L45" s="8" t="s">
        <v>171</v>
      </c>
    </row>
    <row r="46" spans="2:12" x14ac:dyDescent="0.3">
      <c r="B46" s="4">
        <f t="shared" si="3"/>
        <v>36</v>
      </c>
      <c r="C46" s="5" t="s">
        <v>69</v>
      </c>
      <c r="D46" s="53" t="s">
        <v>9</v>
      </c>
      <c r="E46" s="6" t="s">
        <v>24</v>
      </c>
      <c r="F46" s="6" t="s">
        <v>184</v>
      </c>
      <c r="G46" s="7">
        <v>669.09</v>
      </c>
      <c r="H46" s="7">
        <v>334.54500000000002</v>
      </c>
      <c r="I46" s="7">
        <v>334.54500000000002</v>
      </c>
      <c r="J46" s="7">
        <v>1003.6349999999999</v>
      </c>
      <c r="K46" s="6" t="s">
        <v>172</v>
      </c>
      <c r="L46" s="8" t="s">
        <v>171</v>
      </c>
    </row>
    <row r="47" spans="2:12" x14ac:dyDescent="0.3">
      <c r="B47" s="4">
        <f t="shared" si="3"/>
        <v>37</v>
      </c>
      <c r="C47" s="5" t="s">
        <v>70</v>
      </c>
      <c r="D47" s="53" t="s">
        <v>9</v>
      </c>
      <c r="E47" s="6" t="s">
        <v>24</v>
      </c>
      <c r="F47" s="6" t="s">
        <v>184</v>
      </c>
      <c r="G47" s="7">
        <v>669.09</v>
      </c>
      <c r="H47" s="7">
        <v>334.54500000000002</v>
      </c>
      <c r="I47" s="7">
        <v>334.54500000000002</v>
      </c>
      <c r="J47" s="7">
        <v>1003.6349999999999</v>
      </c>
      <c r="K47" s="6" t="s">
        <v>172</v>
      </c>
      <c r="L47" s="8" t="s">
        <v>171</v>
      </c>
    </row>
    <row r="48" spans="2:12" x14ac:dyDescent="0.3">
      <c r="B48" s="4">
        <f t="shared" si="3"/>
        <v>38</v>
      </c>
      <c r="C48" s="5" t="s">
        <v>71</v>
      </c>
      <c r="D48" s="53" t="s">
        <v>9</v>
      </c>
      <c r="E48" s="6" t="s">
        <v>24</v>
      </c>
      <c r="F48" s="6" t="s">
        <v>184</v>
      </c>
      <c r="G48" s="7">
        <v>669.09</v>
      </c>
      <c r="H48" s="7">
        <v>334.54500000000002</v>
      </c>
      <c r="I48" s="7">
        <v>334.54500000000002</v>
      </c>
      <c r="J48" s="7">
        <v>1003.6349999999999</v>
      </c>
      <c r="K48" s="6" t="s">
        <v>172</v>
      </c>
      <c r="L48" s="8" t="s">
        <v>171</v>
      </c>
    </row>
    <row r="49" spans="2:12" ht="15" thickBot="1" x14ac:dyDescent="0.35">
      <c r="B49" s="4">
        <f t="shared" si="3"/>
        <v>39</v>
      </c>
      <c r="C49" s="5" t="s">
        <v>72</v>
      </c>
      <c r="D49" s="53" t="s">
        <v>9</v>
      </c>
      <c r="E49" s="6" t="s">
        <v>24</v>
      </c>
      <c r="F49" s="6" t="s">
        <v>184</v>
      </c>
      <c r="G49" s="36">
        <v>669.09</v>
      </c>
      <c r="H49" s="36">
        <v>334.54500000000002</v>
      </c>
      <c r="I49" s="36">
        <v>334.54500000000002</v>
      </c>
      <c r="J49" s="36">
        <v>1003.6349999999999</v>
      </c>
      <c r="K49" s="6" t="s">
        <v>172</v>
      </c>
      <c r="L49" s="8" t="s">
        <v>171</v>
      </c>
    </row>
    <row r="50" spans="2:12" ht="15.6" thickTop="1" thickBot="1" x14ac:dyDescent="0.35">
      <c r="B50" s="9"/>
      <c r="C50" s="10"/>
      <c r="D50" s="11"/>
      <c r="E50" s="11"/>
      <c r="F50" s="11"/>
      <c r="G50" s="38">
        <f>SUM(G41:G49)</f>
        <v>6690.9000000000005</v>
      </c>
      <c r="H50" s="38">
        <f>SUM(H41:H49)</f>
        <v>3345.4500000000003</v>
      </c>
      <c r="I50" s="38">
        <f>SUM(I41:I49)</f>
        <v>3345.4500000000003</v>
      </c>
      <c r="J50" s="38">
        <f>SUM(J41:J49)</f>
        <v>10036.35</v>
      </c>
      <c r="K50" s="11"/>
      <c r="L50" s="12"/>
    </row>
    <row r="51" spans="2:12" x14ac:dyDescent="0.3">
      <c r="G51" s="2"/>
      <c r="H51" s="2"/>
      <c r="I51" s="2"/>
      <c r="J51" s="2"/>
    </row>
    <row r="52" spans="2:12" ht="16.8" thickBot="1" x14ac:dyDescent="0.5">
      <c r="B52" s="21" t="s">
        <v>17</v>
      </c>
      <c r="C52" s="17" t="s">
        <v>19</v>
      </c>
      <c r="E52" s="39" t="s">
        <v>12</v>
      </c>
      <c r="F52" s="39"/>
      <c r="G52" s="40">
        <f>+G50+G40+G26+G21+G10+G8+G6</f>
        <v>30109.050000000003</v>
      </c>
      <c r="H52" s="40">
        <f>+H50+H40+H26+H21+H10+H8+H6</f>
        <v>15054.525000000001</v>
      </c>
      <c r="I52" s="40">
        <f>+I50+I40+I26+I21+I10+I8+I6</f>
        <v>15054.525000000001</v>
      </c>
      <c r="J52" s="40">
        <f>+J50+J40+J26+J21+J10+J8+J6</f>
        <v>35127.225000000006</v>
      </c>
      <c r="K52" s="40">
        <f>SUM(G52:J52)</f>
        <v>95345.325000000012</v>
      </c>
    </row>
    <row r="53" spans="2:12" ht="15" thickTop="1" x14ac:dyDescent="0.3">
      <c r="B53" s="21"/>
      <c r="C53" s="18" t="s">
        <v>14</v>
      </c>
    </row>
    <row r="54" spans="2:12" x14ac:dyDescent="0.3">
      <c r="B54" s="21"/>
      <c r="C54" s="18" t="s">
        <v>20</v>
      </c>
    </row>
    <row r="55" spans="2:12" x14ac:dyDescent="0.3">
      <c r="B55" s="21"/>
      <c r="C55" s="16"/>
      <c r="D55" s="16"/>
      <c r="E55" s="16"/>
    </row>
    <row r="56" spans="2:12" x14ac:dyDescent="0.3">
      <c r="B56" s="21" t="s">
        <v>34</v>
      </c>
      <c r="C56" s="17" t="s">
        <v>19</v>
      </c>
      <c r="D56" s="16"/>
      <c r="E56" s="13"/>
      <c r="F56" s="41" t="s">
        <v>15</v>
      </c>
      <c r="G56" s="42" t="s">
        <v>16</v>
      </c>
      <c r="H56" s="42" t="s">
        <v>176</v>
      </c>
      <c r="I56" s="43" t="s">
        <v>43</v>
      </c>
      <c r="J56" s="43" t="s">
        <v>44</v>
      </c>
      <c r="K56" s="44" t="s">
        <v>174</v>
      </c>
    </row>
    <row r="57" spans="2:12" x14ac:dyDescent="0.3">
      <c r="B57" s="20"/>
      <c r="C57" s="18" t="s">
        <v>21</v>
      </c>
      <c r="D57" s="16"/>
      <c r="E57" s="19" t="s">
        <v>17</v>
      </c>
      <c r="F57" s="27" t="s">
        <v>18</v>
      </c>
      <c r="G57" s="28" t="s">
        <v>35</v>
      </c>
      <c r="H57" s="29">
        <f>+G52</f>
        <v>30109.050000000003</v>
      </c>
      <c r="I57" s="29"/>
      <c r="J57" s="29"/>
      <c r="K57" s="30"/>
    </row>
    <row r="58" spans="2:12" x14ac:dyDescent="0.3">
      <c r="B58" s="16"/>
      <c r="C58" s="18" t="s">
        <v>26</v>
      </c>
      <c r="D58" s="16"/>
      <c r="E58" s="19" t="s">
        <v>34</v>
      </c>
      <c r="F58" s="31" t="s">
        <v>18</v>
      </c>
      <c r="G58" s="14" t="s">
        <v>36</v>
      </c>
      <c r="H58" s="15"/>
      <c r="I58" s="15">
        <f>+H6</f>
        <v>334.54500000000002</v>
      </c>
      <c r="J58" s="15">
        <f>+I6</f>
        <v>334.54500000000002</v>
      </c>
      <c r="K58" s="32">
        <f>+J6</f>
        <v>1003.6349999999999</v>
      </c>
    </row>
    <row r="59" spans="2:12" x14ac:dyDescent="0.3">
      <c r="B59" s="22" t="s">
        <v>11</v>
      </c>
      <c r="C59" s="16" t="s">
        <v>33</v>
      </c>
      <c r="D59" s="16"/>
      <c r="E59" s="19" t="s">
        <v>34</v>
      </c>
      <c r="F59" s="31" t="s">
        <v>18</v>
      </c>
      <c r="G59" s="14" t="s">
        <v>37</v>
      </c>
      <c r="H59" s="15"/>
      <c r="I59" s="15">
        <f>+H8</f>
        <v>334.54500000000002</v>
      </c>
      <c r="J59" s="15">
        <f>+I8</f>
        <v>334.54500000000002</v>
      </c>
      <c r="K59" s="32">
        <f>+J8</f>
        <v>1003.6349999999999</v>
      </c>
    </row>
    <row r="60" spans="2:12" x14ac:dyDescent="0.3">
      <c r="B60" s="22" t="s">
        <v>7</v>
      </c>
      <c r="C60" s="16" t="s">
        <v>28</v>
      </c>
      <c r="D60" s="16"/>
      <c r="E60" s="19" t="s">
        <v>34</v>
      </c>
      <c r="F60" s="31" t="s">
        <v>18</v>
      </c>
      <c r="G60" s="14" t="s">
        <v>38</v>
      </c>
      <c r="H60" s="15"/>
      <c r="I60" s="15">
        <f>+H10</f>
        <v>334.54500000000002</v>
      </c>
      <c r="J60" s="15">
        <f>+I10</f>
        <v>334.54500000000002</v>
      </c>
      <c r="K60" s="32">
        <f>+J10</f>
        <v>1003.6349999999999</v>
      </c>
    </row>
    <row r="61" spans="2:12" x14ac:dyDescent="0.3">
      <c r="B61" s="22" t="s">
        <v>10</v>
      </c>
      <c r="C61" s="16" t="s">
        <v>29</v>
      </c>
      <c r="D61" s="16"/>
      <c r="E61" s="19" t="s">
        <v>34</v>
      </c>
      <c r="F61" s="31" t="s">
        <v>18</v>
      </c>
      <c r="G61" s="14" t="s">
        <v>39</v>
      </c>
      <c r="H61" s="15"/>
      <c r="I61" s="15">
        <f>+H21</f>
        <v>4014.5400000000004</v>
      </c>
      <c r="J61" s="15">
        <f>+I21</f>
        <v>4014.5400000000004</v>
      </c>
      <c r="K61" s="32">
        <f>+J21</f>
        <v>10705.44</v>
      </c>
    </row>
    <row r="62" spans="2:12" x14ac:dyDescent="0.3">
      <c r="B62" s="23" t="s">
        <v>6</v>
      </c>
      <c r="C62" s="24" t="s">
        <v>30</v>
      </c>
      <c r="D62" s="16"/>
      <c r="E62" s="19" t="s">
        <v>34</v>
      </c>
      <c r="F62" s="31" t="s">
        <v>18</v>
      </c>
      <c r="G62" s="14" t="s">
        <v>40</v>
      </c>
      <c r="H62" s="15"/>
      <c r="I62" s="15">
        <f>+H26</f>
        <v>1672.7250000000001</v>
      </c>
      <c r="J62" s="15">
        <f>+I26</f>
        <v>1672.7250000000001</v>
      </c>
      <c r="K62" s="32">
        <f>+J26</f>
        <v>2341.8150000000001</v>
      </c>
    </row>
    <row r="63" spans="2:12" x14ac:dyDescent="0.3">
      <c r="B63" s="23" t="s">
        <v>5</v>
      </c>
      <c r="C63" s="24" t="s">
        <v>27</v>
      </c>
      <c r="E63" s="19" t="s">
        <v>34</v>
      </c>
      <c r="F63" s="31" t="s">
        <v>18</v>
      </c>
      <c r="G63" s="14" t="s">
        <v>41</v>
      </c>
      <c r="H63" s="15"/>
      <c r="I63" s="15">
        <f>+H40</f>
        <v>5018.1750000000002</v>
      </c>
      <c r="J63" s="15">
        <f>+I40</f>
        <v>5018.1750000000002</v>
      </c>
      <c r="K63" s="32">
        <f>+J40</f>
        <v>9032.7150000000001</v>
      </c>
    </row>
    <row r="64" spans="2:12" x14ac:dyDescent="0.3">
      <c r="B64" s="23" t="s">
        <v>9</v>
      </c>
      <c r="C64" s="24" t="s">
        <v>31</v>
      </c>
      <c r="E64" s="19" t="s">
        <v>34</v>
      </c>
      <c r="F64" s="59" t="s">
        <v>18</v>
      </c>
      <c r="G64" s="60" t="s">
        <v>42</v>
      </c>
      <c r="H64" s="61"/>
      <c r="I64" s="61">
        <f>+H50</f>
        <v>3345.4500000000003</v>
      </c>
      <c r="J64" s="61">
        <f>+I50</f>
        <v>3345.4500000000003</v>
      </c>
      <c r="K64" s="62">
        <f>+J50</f>
        <v>10036.35</v>
      </c>
    </row>
    <row r="65" spans="2:12" x14ac:dyDescent="0.3">
      <c r="B65" s="23" t="s">
        <v>8</v>
      </c>
      <c r="C65" s="24" t="s">
        <v>32</v>
      </c>
      <c r="E65" s="19"/>
      <c r="F65" s="33" t="s">
        <v>45</v>
      </c>
      <c r="G65" s="33"/>
      <c r="H65" s="34">
        <f>SUM(H57:H64)</f>
        <v>30109.050000000003</v>
      </c>
      <c r="I65" s="34">
        <f>SUM(I57:I64)</f>
        <v>15054.525000000001</v>
      </c>
      <c r="J65" s="34">
        <f>SUM(J57:J64)</f>
        <v>15054.525000000001</v>
      </c>
      <c r="K65" s="34">
        <f>SUM(K57:K64)</f>
        <v>35127.224999999999</v>
      </c>
      <c r="L65" s="35">
        <f>SUM(H65:K65)</f>
        <v>95345.325000000012</v>
      </c>
    </row>
  </sheetData>
  <autoFilter ref="A4:L50" xr:uid="{5D60836E-A7D9-416F-910A-16E02F432684}"/>
  <mergeCells count="2">
    <mergeCell ref="B1:L1"/>
    <mergeCell ref="B2:L2"/>
  </mergeCells>
  <phoneticPr fontId="8" type="noConversion"/>
  <pageMargins left="0.70866141732283472" right="0.70866141732283472" top="0.19" bottom="0.08" header="0.2" footer="0.11"/>
  <pageSetup scale="61" orientation="landscape" r:id="rId1"/>
  <rowBreaks count="1" manualBreakCount="1">
    <brk id="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03B7-68B0-46AA-AA73-F0B11DA051C4}">
  <dimension ref="A1:L27"/>
  <sheetViews>
    <sheetView showGridLines="0" view="pageBreakPreview" topLeftCell="B1" zoomScale="60" zoomScaleNormal="100" workbookViewId="0">
      <selection activeCell="L15" sqref="L15"/>
    </sheetView>
  </sheetViews>
  <sheetFormatPr baseColWidth="10" defaultRowHeight="14.4" x14ac:dyDescent="0.3"/>
  <cols>
    <col min="1" max="1" width="0.6640625" hidden="1" customWidth="1"/>
    <col min="2" max="2" width="6.109375" style="1" customWidth="1"/>
    <col min="3" max="3" width="40" customWidth="1"/>
    <col min="4" max="4" width="13.5546875" style="1" customWidth="1"/>
    <col min="5" max="5" width="27.109375" style="1" customWidth="1"/>
    <col min="6" max="6" width="17.44140625" style="1" bestFit="1" customWidth="1"/>
    <col min="7" max="7" width="15.44140625" customWidth="1"/>
    <col min="8" max="8" width="15" customWidth="1"/>
    <col min="9" max="9" width="17.5546875" bestFit="1" customWidth="1"/>
    <col min="10" max="10" width="12.6640625" bestFit="1" customWidth="1"/>
    <col min="11" max="11" width="15.6640625" style="1" customWidth="1"/>
    <col min="12" max="12" width="20.5546875" style="1" customWidth="1"/>
  </cols>
  <sheetData>
    <row r="1" spans="2:12" ht="23.4" x14ac:dyDescent="0.45">
      <c r="B1" s="113" t="s">
        <v>14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x14ac:dyDescent="0.3">
      <c r="B2" s="114" t="s">
        <v>175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2:12" ht="15" thickBot="1" x14ac:dyDescent="0.35"/>
    <row r="4" spans="2:12" ht="15" thickBot="1" x14ac:dyDescent="0.35">
      <c r="B4" s="45" t="s">
        <v>0</v>
      </c>
      <c r="C4" s="46" t="s">
        <v>1</v>
      </c>
      <c r="D4" s="46" t="s">
        <v>2</v>
      </c>
      <c r="E4" s="46" t="s">
        <v>169</v>
      </c>
      <c r="F4" s="46" t="s">
        <v>13</v>
      </c>
      <c r="G4" s="46" t="s">
        <v>177</v>
      </c>
      <c r="H4" s="46" t="s">
        <v>178</v>
      </c>
      <c r="I4" s="46" t="s">
        <v>2</v>
      </c>
      <c r="J4" s="46" t="s">
        <v>174</v>
      </c>
      <c r="K4" s="46" t="s">
        <v>3</v>
      </c>
      <c r="L4" s="47" t="s">
        <v>4</v>
      </c>
    </row>
    <row r="5" spans="2:12" ht="15" thickBot="1" x14ac:dyDescent="0.35">
      <c r="B5" s="3">
        <v>1</v>
      </c>
      <c r="C5" s="54" t="s">
        <v>46</v>
      </c>
      <c r="D5" s="55" t="s">
        <v>10</v>
      </c>
      <c r="E5" s="56" t="s">
        <v>167</v>
      </c>
      <c r="F5" s="56"/>
      <c r="G5" s="58">
        <v>742.22</v>
      </c>
      <c r="H5" s="58">
        <v>371.11</v>
      </c>
      <c r="I5" s="58">
        <v>371.11</v>
      </c>
      <c r="J5" s="58">
        <v>371.11</v>
      </c>
      <c r="K5" s="56" t="s">
        <v>172</v>
      </c>
      <c r="L5" s="57" t="s">
        <v>170</v>
      </c>
    </row>
    <row r="6" spans="2:12" ht="15" thickTop="1" x14ac:dyDescent="0.3">
      <c r="B6" s="4"/>
      <c r="C6" s="5"/>
      <c r="D6" s="6"/>
      <c r="E6" s="6"/>
      <c r="F6" s="6"/>
      <c r="G6" s="37">
        <f>SUM(G5:G5)</f>
        <v>742.22</v>
      </c>
      <c r="H6" s="37">
        <f>SUM(H5:H5)</f>
        <v>371.11</v>
      </c>
      <c r="I6" s="37">
        <f>SUM(I5:I5)</f>
        <v>371.11</v>
      </c>
      <c r="J6" s="37">
        <f>SUM(J5:J5)</f>
        <v>371.11</v>
      </c>
      <c r="K6" s="6"/>
      <c r="L6" s="8"/>
    </row>
    <row r="7" spans="2:12" x14ac:dyDescent="0.3">
      <c r="B7" s="4">
        <v>2</v>
      </c>
      <c r="C7" s="5" t="s">
        <v>106</v>
      </c>
      <c r="D7" s="48" t="s">
        <v>5</v>
      </c>
      <c r="E7" s="6" t="s">
        <v>179</v>
      </c>
      <c r="F7" s="6"/>
      <c r="G7" s="7">
        <v>916.5</v>
      </c>
      <c r="H7" s="7">
        <v>458.25</v>
      </c>
      <c r="I7" s="7">
        <v>458.25</v>
      </c>
      <c r="J7" s="7">
        <v>0</v>
      </c>
      <c r="K7" s="6" t="s">
        <v>172</v>
      </c>
      <c r="L7" s="8" t="s">
        <v>171</v>
      </c>
    </row>
    <row r="8" spans="2:12" ht="15" thickBot="1" x14ac:dyDescent="0.35">
      <c r="B8" s="4">
        <v>3</v>
      </c>
      <c r="C8" s="5" t="s">
        <v>155</v>
      </c>
      <c r="D8" s="48" t="s">
        <v>5</v>
      </c>
      <c r="E8" s="6" t="s">
        <v>180</v>
      </c>
      <c r="F8" s="6"/>
      <c r="G8" s="36">
        <v>916.5</v>
      </c>
      <c r="H8" s="36">
        <v>458.25</v>
      </c>
      <c r="I8" s="36">
        <v>458.25</v>
      </c>
      <c r="J8" s="36">
        <v>0</v>
      </c>
      <c r="K8" s="6" t="s">
        <v>172</v>
      </c>
      <c r="L8" s="8" t="s">
        <v>170</v>
      </c>
    </row>
    <row r="9" spans="2:12" ht="15" thickTop="1" x14ac:dyDescent="0.3">
      <c r="B9" s="4"/>
      <c r="C9" s="5"/>
      <c r="D9" s="6"/>
      <c r="E9" s="6"/>
      <c r="F9" s="6"/>
      <c r="G9" s="37">
        <f>SUM(G7:G8)</f>
        <v>1833</v>
      </c>
      <c r="H9" s="37">
        <f>SUM(H7:H8)</f>
        <v>916.5</v>
      </c>
      <c r="I9" s="37">
        <f>SUM(I7:I8)</f>
        <v>916.5</v>
      </c>
      <c r="J9" s="37">
        <f>SUM(J7:J8)</f>
        <v>0</v>
      </c>
      <c r="K9" s="6"/>
      <c r="L9" s="8"/>
    </row>
    <row r="10" spans="2:12" ht="15" thickBot="1" x14ac:dyDescent="0.35">
      <c r="B10" s="4">
        <v>4</v>
      </c>
      <c r="C10" s="5" t="s">
        <v>112</v>
      </c>
      <c r="D10" s="52" t="s">
        <v>8</v>
      </c>
      <c r="E10" s="6" t="s">
        <v>181</v>
      </c>
      <c r="F10" s="6"/>
      <c r="G10" s="36">
        <v>916.5</v>
      </c>
      <c r="H10" s="36">
        <v>458.25</v>
      </c>
      <c r="I10" s="36">
        <v>458.25</v>
      </c>
      <c r="J10" s="36">
        <v>0</v>
      </c>
      <c r="K10" s="6" t="s">
        <v>172</v>
      </c>
      <c r="L10" s="8" t="s">
        <v>170</v>
      </c>
    </row>
    <row r="11" spans="2:12" ht="15.6" thickTop="1" thickBot="1" x14ac:dyDescent="0.35">
      <c r="B11" s="9"/>
      <c r="C11" s="10"/>
      <c r="D11" s="11"/>
      <c r="E11" s="11"/>
      <c r="F11" s="11"/>
      <c r="G11" s="38">
        <f>SUM(G10:G10)</f>
        <v>916.5</v>
      </c>
      <c r="H11" s="38">
        <f>SUM(H10:H10)</f>
        <v>458.25</v>
      </c>
      <c r="I11" s="38">
        <f>SUM(I10:I10)</f>
        <v>458.25</v>
      </c>
      <c r="J11" s="38">
        <f>SUM(J10:J10)</f>
        <v>0</v>
      </c>
      <c r="K11" s="11"/>
      <c r="L11" s="12"/>
    </row>
    <row r="12" spans="2:12" x14ac:dyDescent="0.3">
      <c r="G12" s="2"/>
      <c r="H12" s="2"/>
      <c r="I12" s="2"/>
      <c r="J12" s="2"/>
    </row>
    <row r="13" spans="2:12" ht="16.8" thickBot="1" x14ac:dyDescent="0.5">
      <c r="B13" s="21" t="s">
        <v>17</v>
      </c>
      <c r="C13" s="17" t="s">
        <v>19</v>
      </c>
      <c r="E13" s="39" t="s">
        <v>12</v>
      </c>
      <c r="F13" s="39"/>
      <c r="G13" s="40">
        <f>+G11+G9+G6</f>
        <v>3491.7200000000003</v>
      </c>
      <c r="H13" s="40">
        <f t="shared" ref="H13:J13" si="0">+H11+H9+H6</f>
        <v>1745.8600000000001</v>
      </c>
      <c r="I13" s="40">
        <f t="shared" si="0"/>
        <v>1745.8600000000001</v>
      </c>
      <c r="J13" s="40">
        <f t="shared" si="0"/>
        <v>371.11</v>
      </c>
      <c r="K13" s="40">
        <f>SUM(G13:J13)</f>
        <v>7354.55</v>
      </c>
    </row>
    <row r="14" spans="2:12" ht="15" thickTop="1" x14ac:dyDescent="0.3">
      <c r="B14" s="21"/>
      <c r="C14" s="18" t="s">
        <v>14</v>
      </c>
    </row>
    <row r="15" spans="2:12" x14ac:dyDescent="0.3">
      <c r="B15" s="21"/>
      <c r="C15" s="18" t="s">
        <v>20</v>
      </c>
    </row>
    <row r="16" spans="2:12" x14ac:dyDescent="0.3">
      <c r="B16" s="21"/>
      <c r="C16" s="16"/>
      <c r="D16" s="16"/>
      <c r="E16" s="16"/>
    </row>
    <row r="17" spans="2:12" x14ac:dyDescent="0.3">
      <c r="B17" s="21" t="s">
        <v>34</v>
      </c>
      <c r="C17" s="17" t="s">
        <v>19</v>
      </c>
      <c r="D17" s="16"/>
      <c r="E17" s="13"/>
      <c r="F17" s="41" t="s">
        <v>15</v>
      </c>
      <c r="G17" s="42" t="s">
        <v>16</v>
      </c>
      <c r="H17" s="42" t="s">
        <v>176</v>
      </c>
      <c r="I17" s="43" t="s">
        <v>43</v>
      </c>
      <c r="J17" s="43" t="s">
        <v>44</v>
      </c>
      <c r="K17" s="44" t="s">
        <v>174</v>
      </c>
    </row>
    <row r="18" spans="2:12" x14ac:dyDescent="0.3">
      <c r="B18" s="20"/>
      <c r="C18" s="18" t="s">
        <v>21</v>
      </c>
      <c r="D18" s="16"/>
      <c r="E18" s="19" t="s">
        <v>17</v>
      </c>
      <c r="F18" s="27" t="s">
        <v>18</v>
      </c>
      <c r="G18" s="28" t="s">
        <v>35</v>
      </c>
      <c r="H18" s="29">
        <f>+G13</f>
        <v>3491.7200000000003</v>
      </c>
      <c r="I18" s="29"/>
      <c r="J18" s="29"/>
      <c r="K18" s="30"/>
    </row>
    <row r="19" spans="2:12" x14ac:dyDescent="0.3">
      <c r="B19" s="16"/>
      <c r="C19" s="18" t="s">
        <v>26</v>
      </c>
      <c r="D19" s="16"/>
      <c r="E19" s="19" t="s">
        <v>34</v>
      </c>
      <c r="F19" s="31" t="s">
        <v>18</v>
      </c>
      <c r="G19" s="14" t="s">
        <v>36</v>
      </c>
      <c r="H19" s="15"/>
      <c r="I19" s="15">
        <v>0</v>
      </c>
      <c r="J19" s="15">
        <v>0</v>
      </c>
      <c r="K19" s="32">
        <v>0</v>
      </c>
    </row>
    <row r="20" spans="2:12" x14ac:dyDescent="0.3">
      <c r="D20" s="16"/>
      <c r="E20" s="19" t="s">
        <v>34</v>
      </c>
      <c r="F20" s="31" t="s">
        <v>18</v>
      </c>
      <c r="G20" s="14" t="s">
        <v>37</v>
      </c>
      <c r="H20" s="15"/>
      <c r="I20" s="15">
        <v>0</v>
      </c>
      <c r="J20" s="15">
        <v>0</v>
      </c>
      <c r="K20" s="32">
        <v>0</v>
      </c>
    </row>
    <row r="21" spans="2:12" x14ac:dyDescent="0.3">
      <c r="B21" s="22" t="s">
        <v>11</v>
      </c>
      <c r="C21" s="16" t="s">
        <v>33</v>
      </c>
      <c r="D21" s="16"/>
      <c r="E21" s="19" t="s">
        <v>34</v>
      </c>
      <c r="F21" s="31" t="s">
        <v>18</v>
      </c>
      <c r="G21" s="14" t="s">
        <v>38</v>
      </c>
      <c r="H21" s="15"/>
      <c r="I21" s="15">
        <f>+H6</f>
        <v>371.11</v>
      </c>
      <c r="J21" s="15">
        <f>+I6</f>
        <v>371.11</v>
      </c>
      <c r="K21" s="32">
        <f>+J6</f>
        <v>371.11</v>
      </c>
    </row>
    <row r="22" spans="2:12" x14ac:dyDescent="0.3">
      <c r="B22" s="22" t="s">
        <v>7</v>
      </c>
      <c r="C22" s="16" t="s">
        <v>28</v>
      </c>
      <c r="D22" s="16"/>
      <c r="E22" s="19" t="s">
        <v>34</v>
      </c>
      <c r="F22" s="31" t="s">
        <v>18</v>
      </c>
      <c r="G22" s="14" t="s">
        <v>39</v>
      </c>
      <c r="H22" s="15"/>
      <c r="I22" s="15">
        <v>0</v>
      </c>
      <c r="J22" s="15">
        <v>0</v>
      </c>
      <c r="K22" s="32">
        <v>0</v>
      </c>
    </row>
    <row r="23" spans="2:12" x14ac:dyDescent="0.3">
      <c r="B23" s="22" t="s">
        <v>10</v>
      </c>
      <c r="C23" s="16" t="s">
        <v>29</v>
      </c>
      <c r="D23" s="16"/>
      <c r="E23" s="19" t="s">
        <v>34</v>
      </c>
      <c r="F23" s="31" t="s">
        <v>18</v>
      </c>
      <c r="G23" s="14" t="s">
        <v>40</v>
      </c>
      <c r="H23" s="15"/>
      <c r="I23" s="15">
        <f>+H9</f>
        <v>916.5</v>
      </c>
      <c r="J23" s="15">
        <f>+I9</f>
        <v>916.5</v>
      </c>
      <c r="K23" s="32">
        <f>+J9</f>
        <v>0</v>
      </c>
    </row>
    <row r="24" spans="2:12" x14ac:dyDescent="0.3">
      <c r="B24" s="23" t="s">
        <v>6</v>
      </c>
      <c r="C24" s="24" t="s">
        <v>30</v>
      </c>
      <c r="D24" s="16"/>
      <c r="E24" s="19" t="s">
        <v>34</v>
      </c>
      <c r="F24" s="31" t="s">
        <v>18</v>
      </c>
      <c r="G24" s="14" t="s">
        <v>41</v>
      </c>
      <c r="H24" s="15"/>
      <c r="I24" s="15">
        <f>+H11</f>
        <v>458.25</v>
      </c>
      <c r="J24" s="15">
        <f>+I11</f>
        <v>458.25</v>
      </c>
      <c r="K24" s="32">
        <f>+J11</f>
        <v>0</v>
      </c>
    </row>
    <row r="25" spans="2:12" x14ac:dyDescent="0.3">
      <c r="B25" s="23" t="s">
        <v>5</v>
      </c>
      <c r="C25" s="24" t="s">
        <v>27</v>
      </c>
      <c r="E25" s="19" t="s">
        <v>34</v>
      </c>
      <c r="F25" s="59" t="s">
        <v>18</v>
      </c>
      <c r="G25" s="60" t="s">
        <v>42</v>
      </c>
      <c r="H25" s="61"/>
      <c r="I25" s="61">
        <v>0</v>
      </c>
      <c r="J25" s="61">
        <v>0</v>
      </c>
      <c r="K25" s="62">
        <v>0</v>
      </c>
    </row>
    <row r="26" spans="2:12" x14ac:dyDescent="0.3">
      <c r="B26" s="23" t="s">
        <v>9</v>
      </c>
      <c r="C26" s="24" t="s">
        <v>31</v>
      </c>
      <c r="E26" s="19"/>
      <c r="F26" s="33" t="s">
        <v>45</v>
      </c>
      <c r="G26" s="33"/>
      <c r="H26" s="34">
        <f>SUM(H18:H25)</f>
        <v>3491.7200000000003</v>
      </c>
      <c r="I26" s="34">
        <f>SUM(I18:I25)</f>
        <v>1745.8600000000001</v>
      </c>
      <c r="J26" s="34">
        <f>SUM(J18:J25)</f>
        <v>1745.8600000000001</v>
      </c>
      <c r="K26" s="34">
        <f>SUM(K18:K25)</f>
        <v>371.11</v>
      </c>
      <c r="L26" s="35">
        <f>SUM(H26:K26)</f>
        <v>7354.55</v>
      </c>
    </row>
    <row r="27" spans="2:12" x14ac:dyDescent="0.3">
      <c r="B27" s="23" t="s">
        <v>8</v>
      </c>
      <c r="C27" s="24" t="s">
        <v>32</v>
      </c>
    </row>
  </sheetData>
  <autoFilter ref="A4:L11" xr:uid="{AA2D03B7-68B0-46AA-AA73-F0B11DA051C4}"/>
  <mergeCells count="2">
    <mergeCell ref="B1:L1"/>
    <mergeCell ref="B2:L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CONSOLIDADO</vt:lpstr>
      <vt:lpstr>Juliaca</vt:lpstr>
      <vt:lpstr>Lima</vt:lpstr>
      <vt:lpstr>Hoja1</vt:lpstr>
      <vt:lpstr>Tarapoto</vt:lpstr>
      <vt:lpstr>Externo</vt:lpstr>
      <vt:lpstr>CONSOLIDADO!Área_de_impresión</vt:lpstr>
      <vt:lpstr>Tarapoto!Área_de_impresión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sehs ups</dc:creator>
  <cp:lastModifiedBy>Miguel Yucravilca</cp:lastModifiedBy>
  <cp:lastPrinted>2022-06-28T17:33:14Z</cp:lastPrinted>
  <dcterms:created xsi:type="dcterms:W3CDTF">2020-06-16T23:40:09Z</dcterms:created>
  <dcterms:modified xsi:type="dcterms:W3CDTF">2022-06-28T20:33:55Z</dcterms:modified>
</cp:coreProperties>
</file>